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Титул" sheetId="1" r:id="rId1"/>
    <sheet name="Бюджет времени" sheetId="2" r:id="rId2"/>
    <sheet name="Учебный план" sheetId="3" r:id="rId3"/>
    <sheet name="Пояснительная записка" sheetId="4" r:id="rId4"/>
    <sheet name="Кабинеты" sheetId="5" r:id="rId5"/>
    <sheet name="Каледарный учебный график" sheetId="6" r:id="rId6"/>
  </sheets>
  <definedNames>
    <definedName name="_xlnm.Print_Area" localSheetId="1">'Бюджет времени'!$A$1:$J$9</definedName>
    <definedName name="_xlnm.Print_Area" localSheetId="5">'Каледарный учебный график'!$A$1:$BP$26</definedName>
    <definedName name="_xlnm.Print_Area" localSheetId="0">'Титул'!$A$1:$AP$30</definedName>
    <definedName name="_xlnm.Print_Area" localSheetId="2">'Учебный план'!$A$1:$Q$99</definedName>
  </definedNames>
  <calcPr fullCalcOnLoad="1"/>
</workbook>
</file>

<file path=xl/sharedStrings.xml><?xml version="1.0" encoding="utf-8"?>
<sst xmlns="http://schemas.openxmlformats.org/spreadsheetml/2006/main" count="548" uniqueCount="360">
  <si>
    <t xml:space="preserve">Распределение обязательной нагрузки по </t>
  </si>
  <si>
    <t>обязательная аудиторная</t>
  </si>
  <si>
    <t>курсам и семестрам (час в семестр)</t>
  </si>
  <si>
    <t>в т.ч.</t>
  </si>
  <si>
    <t>сем</t>
  </si>
  <si>
    <t>очная</t>
  </si>
  <si>
    <t>квалификация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</si>
  <si>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</si>
  <si>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</si>
  <si>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</si>
  <si>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</si>
  <si>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</si>
  <si>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</si>
  <si>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</si>
  <si>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</si>
  <si>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</si>
  <si>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</si>
  <si>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</si>
  <si>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</si>
  <si>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</si>
  <si>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</si>
  <si>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</si>
  <si>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</si>
  <si>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</si>
  <si>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</si>
  <si>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</si>
  <si>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</si>
  <si>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</si>
  <si>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</si>
  <si>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</si>
  <si>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</si>
  <si>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</t>
  </si>
  <si>
    <t>Каникулы</t>
  </si>
  <si>
    <t>Всего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</si>
  <si>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</si>
  <si>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</si>
  <si>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</si>
  <si>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</si>
  <si>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</si>
  <si>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</si>
  <si>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</si>
  <si>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</si>
  <si>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</si>
  <si>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</si>
  <si>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</si>
  <si>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</si>
  <si>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</si>
  <si>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</si>
  <si>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</si>
  <si>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</si>
  <si>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</si>
  <si>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</si>
  <si>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</si>
  <si>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</si>
  <si>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</si>
  <si>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Всего за год</t>
  </si>
  <si>
    <t>1 семестр</t>
  </si>
  <si>
    <t>2 семестр</t>
  </si>
  <si>
    <t>нед.</t>
  </si>
  <si>
    <t>час.</t>
  </si>
  <si>
    <t>*</t>
  </si>
  <si>
    <t>::</t>
  </si>
  <si>
    <t>=</t>
  </si>
  <si>
    <t>0</t>
  </si>
  <si>
    <t>III</t>
  </si>
  <si>
    <t>8</t>
  </si>
  <si>
    <t>X</t>
  </si>
  <si>
    <t>D</t>
  </si>
  <si>
    <t>Обозначения:</t>
  </si>
  <si>
    <t>индекс</t>
  </si>
  <si>
    <t>ОГСЭ.00</t>
  </si>
  <si>
    <t>ОГСЭ.01</t>
  </si>
  <si>
    <t>Основы философии</t>
  </si>
  <si>
    <t>ОГСЭ.02</t>
  </si>
  <si>
    <t>История</t>
  </si>
  <si>
    <t>ОГСЭ.04</t>
  </si>
  <si>
    <t>Иностранный  язык</t>
  </si>
  <si>
    <t>ЕН.00</t>
  </si>
  <si>
    <t>ЕН.01</t>
  </si>
  <si>
    <t>Математика</t>
  </si>
  <si>
    <t>ЕН.02</t>
  </si>
  <si>
    <t>ОП.00</t>
  </si>
  <si>
    <t>Общепрофессиональные 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</si>
  <si>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</si>
  <si>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</si>
  <si>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</si>
  <si>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</si>
  <si>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</si>
  <si>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</si>
  <si>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</si>
  <si>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</si>
  <si>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</si>
  <si>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</si>
  <si>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</si>
  <si>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</si>
  <si>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</si>
  <si>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 .01.01</t>
  </si>
  <si>
    <t>ПМ.02</t>
  </si>
  <si>
    <t>МДК.02.01</t>
  </si>
  <si>
    <t>При проведении лабораторно-практических занятий учебная группа разбивается на подгруппы численностью не менее 8 человек.</t>
  </si>
  <si>
    <t>Физическая культура</t>
  </si>
  <si>
    <t>УЧЕБНЫЙ  ПЛАН</t>
  </si>
  <si>
    <t/>
  </si>
  <si>
    <t>Дисциплин и МДК</t>
  </si>
  <si>
    <t>Учебной практики</t>
  </si>
  <si>
    <t>Экзаменов</t>
  </si>
  <si>
    <t>Диф. Зачетов</t>
  </si>
  <si>
    <t>всего занятий</t>
  </si>
  <si>
    <t>Формы промежуточной           аттестации</t>
  </si>
  <si>
    <t>ГИА</t>
  </si>
  <si>
    <t>6 нед.</t>
  </si>
  <si>
    <t>УП.01</t>
  </si>
  <si>
    <t>Учебная практика</t>
  </si>
  <si>
    <t>Производственная практика</t>
  </si>
  <si>
    <t>1. Сводные данные по бюджету времени (в неделях)</t>
  </si>
  <si>
    <t>преддипломная</t>
  </si>
  <si>
    <t>КАБИНЕТЫ</t>
  </si>
  <si>
    <t>СПОРТИВНЫЙ КОМПЛЕКС</t>
  </si>
  <si>
    <t>ЗАЛЫ</t>
  </si>
  <si>
    <t>Актовый зал</t>
  </si>
  <si>
    <t>4. Перечень кабинетов, лабораторий, мастерских и других помещений</t>
  </si>
  <si>
    <t>Пркатикоориентированность</t>
  </si>
  <si>
    <t>________________В.И. Овсянников</t>
  </si>
  <si>
    <t>Форма обучения</t>
  </si>
  <si>
    <t xml:space="preserve">Нормативный срок обучения </t>
  </si>
  <si>
    <t>На базе</t>
  </si>
  <si>
    <t xml:space="preserve">по специальности среднего профессионального образования </t>
  </si>
  <si>
    <t>дз</t>
  </si>
  <si>
    <t>э</t>
  </si>
  <si>
    <t>Базовые дисциплины</t>
  </si>
  <si>
    <t>Иностранный язык</t>
  </si>
  <si>
    <t>Обществознание</t>
  </si>
  <si>
    <t>Основы безопасности жизнедеятельности</t>
  </si>
  <si>
    <t>Право</t>
  </si>
  <si>
    <t>2г. 10мес.</t>
  </si>
  <si>
    <t>основного общего образования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</si>
  <si>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</si>
  <si>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</si>
  <si>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Государственная итоговая аттестация</t>
  </si>
  <si>
    <t>ОП.10</t>
  </si>
  <si>
    <t>ОГСЭ по ФГОС</t>
  </si>
  <si>
    <t>ЕН по ФГОС</t>
  </si>
  <si>
    <t>П по ФГОС</t>
  </si>
  <si>
    <t>ОП по ФГОС</t>
  </si>
  <si>
    <t>ПМ по ФГОС</t>
  </si>
  <si>
    <t>Преддипломной практики</t>
  </si>
  <si>
    <t xml:space="preserve">Производственной практики </t>
  </si>
  <si>
    <t>"Уральский промышленно-экономический техникум"</t>
  </si>
  <si>
    <t>Всего по учебному плану</t>
  </si>
  <si>
    <t>специальность</t>
  </si>
  <si>
    <t>образовательный уровень СПО</t>
  </si>
  <si>
    <t>базовый</t>
  </si>
  <si>
    <t>2. Сводные данные по бюджету времени</t>
  </si>
  <si>
    <t>Промежуточная аттестация, нед.</t>
  </si>
  <si>
    <t>Практика и подготовка к итоговой аттестации, нед.</t>
  </si>
  <si>
    <t>Итоговая государственная аттестация, нед.</t>
  </si>
  <si>
    <t>Каникулы, нед.</t>
  </si>
  <si>
    <t>Всего, нед.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</si>
  <si>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</si>
  <si>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</si>
  <si>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</si>
  <si>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</si>
  <si>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</si>
  <si>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</si>
  <si>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час</t>
  </si>
  <si>
    <t>16</t>
  </si>
  <si>
    <t>V</t>
  </si>
  <si>
    <t>Практика по профилю специальности (производственная)</t>
  </si>
  <si>
    <t>Наименование  циклов,  дисциплин, профессиональных модулей, МДК, практик</t>
  </si>
  <si>
    <t>1 курс</t>
  </si>
  <si>
    <t>2 курс</t>
  </si>
  <si>
    <t>3 курс</t>
  </si>
  <si>
    <t>Утверждаю</t>
  </si>
  <si>
    <t>курсы</t>
  </si>
  <si>
    <t>обучение по дисциплинам и междисциплинарным курсам</t>
  </si>
  <si>
    <t>учебная практика</t>
  </si>
  <si>
    <t>промежуточная аттестация</t>
  </si>
  <si>
    <t>Государственная (итоговая) аттестация</t>
  </si>
  <si>
    <t>Всего по курсам</t>
  </si>
  <si>
    <t>по профилю специальности</t>
  </si>
  <si>
    <t>работы</t>
  </si>
  <si>
    <t xml:space="preserve">Подготовка выпускной квалификационной </t>
  </si>
  <si>
    <t xml:space="preserve">Защита выпускной квалификационной </t>
  </si>
  <si>
    <t>___________В.И. Овсянников</t>
  </si>
  <si>
    <t>укрупненная группа специальностей</t>
  </si>
  <si>
    <t>Х</t>
  </si>
  <si>
    <t>Подготовка к государственной итоговой аттестации</t>
  </si>
  <si>
    <t xml:space="preserve">Максимальная </t>
  </si>
  <si>
    <t>Самостоятельная учебная работа</t>
  </si>
  <si>
    <t>лабораторные и практические занятия</t>
  </si>
  <si>
    <t>Учебная нагрузка обучающихся (час)</t>
  </si>
  <si>
    <t>О.00</t>
  </si>
  <si>
    <t>-,Э</t>
  </si>
  <si>
    <t>Профильные дисциплины</t>
  </si>
  <si>
    <t>ОГСЭ.03</t>
  </si>
  <si>
    <t>-/3/-</t>
  </si>
  <si>
    <t>з,з,з,дз</t>
  </si>
  <si>
    <t>-,-,-,дз</t>
  </si>
  <si>
    <t>ТО-17нед</t>
  </si>
  <si>
    <t>ТО-22нед</t>
  </si>
  <si>
    <t>ТО-16нед</t>
  </si>
  <si>
    <t>17нед</t>
  </si>
  <si>
    <t>22нед</t>
  </si>
  <si>
    <t>16нед</t>
  </si>
  <si>
    <t>ПДП</t>
  </si>
  <si>
    <t>4 нед.</t>
  </si>
  <si>
    <t>теоретические занятия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</si>
  <si>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</si>
  <si>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</si>
  <si>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</si>
  <si>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 xml:space="preserve">Учебная практика, 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</si>
  <si>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Преддипломная практика</t>
  </si>
  <si>
    <t>Зачетов</t>
  </si>
  <si>
    <t>Информатика</t>
  </si>
  <si>
    <t>Теория государства и права</t>
  </si>
  <si>
    <t>Конституционное право</t>
  </si>
  <si>
    <t>Трудовое право</t>
  </si>
  <si>
    <t>Гражданское право</t>
  </si>
  <si>
    <t>Гражданский процесс</t>
  </si>
  <si>
    <t>МДК .01.02</t>
  </si>
  <si>
    <t>Уголовное право</t>
  </si>
  <si>
    <t>Правоохранительные и судебные органы</t>
  </si>
  <si>
    <t>Государственная итоговая аттестация проводится в форме защиты дипломной работы.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</si>
  <si>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Автономной некоммерческой профессиональной образовательной организации</t>
  </si>
  <si>
    <t>Директор техникума</t>
  </si>
  <si>
    <t>Дата введения ФГОС СПО 12.05.2014г.</t>
  </si>
  <si>
    <t xml:space="preserve">На консультации выделено по 4 часа на каждого студента в год. Форма проведения консультаций, предусмотренных учебным планом - групповые, индивидуальные, письменные. </t>
  </si>
  <si>
    <t>На проведение промежуточной аттестации в учебном плане предусмотрено 5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</si>
  <si>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Согласовано</t>
  </si>
  <si>
    <t>Заместитель директора</t>
  </si>
  <si>
    <t>по учебной работе _________Н.Б. Чмель</t>
  </si>
  <si>
    <t>программы подготовки специалистов среднего звена</t>
  </si>
  <si>
    <t>Укрупненная группа</t>
  </si>
  <si>
    <t xml:space="preserve"> базовой подготовки</t>
  </si>
  <si>
    <t>40.00.00 Юриспруденция</t>
  </si>
  <si>
    <t>з</t>
  </si>
  <si>
    <t>специальностей</t>
  </si>
  <si>
    <t>Дата утверждения ФГОС СПО</t>
  </si>
  <si>
    <t>Год начала подготовки</t>
  </si>
  <si>
    <t>12.05.2014г.</t>
  </si>
  <si>
    <t>1. Календарный учебный график</t>
  </si>
  <si>
    <t>2. Учебный план</t>
  </si>
  <si>
    <t>Обязательная часть учебных циклов ППССЗ</t>
  </si>
  <si>
    <t>Общий гуманитарный социально-экономический учебный цикл</t>
  </si>
  <si>
    <t>Математический  и общий естественнонаучный учебный цикл</t>
  </si>
  <si>
    <t>Профессиональный учебный цикл</t>
  </si>
  <si>
    <t>ПП.02</t>
  </si>
  <si>
    <t>Общеобразовательные учебные дисциплины</t>
  </si>
  <si>
    <t>ОУД</t>
  </si>
  <si>
    <t>ОУД.01</t>
  </si>
  <si>
    <t>ОУД.02</t>
  </si>
  <si>
    <t>ОУД.05</t>
  </si>
  <si>
    <t>ОУД.11</t>
  </si>
  <si>
    <t>ОУД.07</t>
  </si>
  <si>
    <t>-,ДЗ</t>
  </si>
  <si>
    <t>Максимальная учебная нагрузка</t>
  </si>
  <si>
    <t>Обязательная часть</t>
  </si>
  <si>
    <t>Вариативная часть</t>
  </si>
  <si>
    <t>Консультации по ППССЗ</t>
  </si>
  <si>
    <t xml:space="preserve">Консультаций по учебному плану по 4 часа в год на одного студента                                                  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Дипломная работа                                                                                                                                                                                                           Выполнение дипломной работы с 18 мая по 14 июня (всего 4 нед.)                                                                                                                                                                                 Защита дипломной работы с 15 июня по 28 июня (всего 2 нед.)                                                                                                                             </t>
  </si>
  <si>
    <t xml:space="preserve">очная группа </t>
  </si>
  <si>
    <t>Обязательная часть ППССЗ по ФГОС</t>
  </si>
  <si>
    <t>Вариативная часть ППССЗ по ФГОС</t>
  </si>
  <si>
    <t>Всего ППССЗ по ФГОС</t>
  </si>
  <si>
    <t>40.02.03 Право и судебное администрирование</t>
  </si>
  <si>
    <t>специалист по судебному администрированию</t>
  </si>
  <si>
    <t>40.02.03</t>
  </si>
  <si>
    <t>Право и судебноле администрирование</t>
  </si>
  <si>
    <t>Основы статистики</t>
  </si>
  <si>
    <t>ЕН.03</t>
  </si>
  <si>
    <t>Уголовный процесс</t>
  </si>
  <si>
    <t>Управление персоналом</t>
  </si>
  <si>
    <t>Организационно-техническое обеспечение работы судов</t>
  </si>
  <si>
    <t>Судебное делопроизводство</t>
  </si>
  <si>
    <t>МДК .01.03</t>
  </si>
  <si>
    <t>МДК .01.04</t>
  </si>
  <si>
    <t>Обеспечение рассмотрения судьей уголовных, гражданских дел и дел об административных правонарушениях</t>
  </si>
  <si>
    <t>Организация и осуществление кодификации законодательства в суде</t>
  </si>
  <si>
    <t>Особенности организационно-технического обеспечения деятельности судей</t>
  </si>
  <si>
    <t>Архивное дело в суде</t>
  </si>
  <si>
    <t>МДК.02.02</t>
  </si>
  <si>
    <t>Организация работы архива в суде</t>
  </si>
  <si>
    <t>ПМ.03</t>
  </si>
  <si>
    <t>Информатизация деятельности суда</t>
  </si>
  <si>
    <t>МДК.03.01</t>
  </si>
  <si>
    <t>Информационные технологии в деятельности суда</t>
  </si>
  <si>
    <t>МДК.03.02</t>
  </si>
  <si>
    <t>Информационные системы судопроизводства</t>
  </si>
  <si>
    <t>ПП.03</t>
  </si>
  <si>
    <t>ПМ.04</t>
  </si>
  <si>
    <t>МДК.04.01</t>
  </si>
  <si>
    <t>МДК.04.02</t>
  </si>
  <si>
    <t>Судебная статистика</t>
  </si>
  <si>
    <t>Организация службы судебной статистики в судах</t>
  </si>
  <si>
    <t>ПМ.05</t>
  </si>
  <si>
    <t>МДК.05.01</t>
  </si>
  <si>
    <t>МДК.05.02</t>
  </si>
  <si>
    <t>Обеспечение исполнения решений суда</t>
  </si>
  <si>
    <t>Исполнительное производство</t>
  </si>
  <si>
    <t>Правовые основы организации деятельности судебных приставов</t>
  </si>
  <si>
    <t>ПП.01</t>
  </si>
  <si>
    <t>УП.02</t>
  </si>
  <si>
    <t xml:space="preserve">УП-3 нед  </t>
  </si>
  <si>
    <t>ТО-21нед</t>
  </si>
  <si>
    <t>15</t>
  </si>
  <si>
    <t>ТО-15нед</t>
  </si>
  <si>
    <t>24нед</t>
  </si>
  <si>
    <t>ПП-2нед</t>
  </si>
  <si>
    <t>ПП-4нед  ПДП-4нед</t>
  </si>
  <si>
    <t>ТО-9нед</t>
  </si>
  <si>
    <t>21</t>
  </si>
  <si>
    <t>1/-/1</t>
  </si>
  <si>
    <t>1/1/1</t>
  </si>
  <si>
    <t>1/4/1</t>
  </si>
  <si>
    <t>5/5 /5</t>
  </si>
  <si>
    <t>-дз</t>
  </si>
  <si>
    <t>-/5/5</t>
  </si>
  <si>
    <t>5/10/10</t>
  </si>
  <si>
    <t>-/2/1</t>
  </si>
  <si>
    <t>5/15/11</t>
  </si>
  <si>
    <t xml:space="preserve"> </t>
  </si>
  <si>
    <t xml:space="preserve">Вариативная часть ППССЗ ФГОС СПО по специальности (объем максимальной учебной нагрузки - 1026 час.) на основании решения цикловой комиссии права и организации социального обеспечения, в соответствии с характеристикой профессиональной деятельности выпускников, согласованной с работодателями, распределена следующим образом: 81 час. выделены на увеличение объема дисциплин естественнонаучного цикла, добавлена дисциплина: математика; 123 час. выделены на увеличение объема общепрофессиональных дисциплин; 822 час выделены на увеличение объема профессиональных модулей. </t>
  </si>
  <si>
    <t>Социально-экономических дисциплин</t>
  </si>
  <si>
    <t>Общепрофессиональных дисциплин</t>
  </si>
  <si>
    <t>Зал спортивных игр</t>
  </si>
  <si>
    <t>Открытый стадион широкого профиля</t>
  </si>
  <si>
    <t xml:space="preserve">Библиотека </t>
  </si>
  <si>
    <t>Читальный зал (специализированный кабинет), оборудованный компьютерами с выходом в сеть Интернет</t>
  </si>
  <si>
    <t>-/8/1</t>
  </si>
  <si>
    <t xml:space="preserve">Русский язык </t>
  </si>
  <si>
    <t>Литература</t>
  </si>
  <si>
    <t>-,ДЗ*</t>
  </si>
  <si>
    <t>-,ДЗ**</t>
  </si>
  <si>
    <t>Астрономия</t>
  </si>
  <si>
    <t xml:space="preserve">Математика </t>
  </si>
  <si>
    <t>ОУД.08</t>
  </si>
  <si>
    <t>Настоящий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40.02.03 "Право и судебное администрирование", утвервержденного приказом Министерства образования и науки Российской Федерации № 513 от 12 мая 2014г.,  в соответствии с разъяснениями ФИРО по формированию учебного плана ОПОП среднего профессионального образования от 16.05.2011г. с изменениями.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</si>
  <si>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</si>
  <si>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>КАЛЕНДАРНЫЙ УЧЕБНЫЙ ГРАФИК</t>
  </si>
  <si>
    <t>курсовые работы / индивидуальные проекты</t>
  </si>
  <si>
    <t>Общие</t>
  </si>
  <si>
    <t>ОУД.04</t>
  </si>
  <si>
    <t>Родная литература</t>
  </si>
  <si>
    <t>По выбору из обязательных предметных областей</t>
  </si>
  <si>
    <t>ОУД.09</t>
  </si>
  <si>
    <t>ОУД.10</t>
  </si>
  <si>
    <t>-/1/2</t>
  </si>
  <si>
    <t>2021 год</t>
  </si>
  <si>
    <t>-/9/3</t>
  </si>
  <si>
    <t>ОУД.03</t>
  </si>
  <si>
    <t>ОУД.06</t>
  </si>
  <si>
    <t>ОУД.12</t>
  </si>
  <si>
    <t>5/23/15</t>
  </si>
  <si>
    <t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ФГОС среднего общего образования, утвержденного приказом Минобразования от 17.05.2012г № 413, приказом Министерства просвещения РФ от 28 августа 2020г. № 442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образования", методическими рекомендациями Министерства просвещения РФ  от 14 апреля 2021 года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образования.</t>
  </si>
  <si>
    <t>Учебным планом предумотрно выполнение индивидуального проекта по дисциплине ОУД.11. Право</t>
  </si>
  <si>
    <t>Год начала подготовки 2021г.</t>
  </si>
  <si>
    <t>31.05.2021г.</t>
  </si>
  <si>
    <t>в том числе</t>
  </si>
  <si>
    <t>индивидуальный проект*</t>
  </si>
  <si>
    <t>*- комплексный индивидуальный проект по двум дисциплинам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</si>
</sst>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&quot;р.&quot;_-;\-* #,##0.00&quot;р.&quot;_-;_-* \-??&quot;р.&quot;_-;_-@_-"/>
    <numFmt numFmtId="166" formatCode="0.0;[Red]0.0"/>
    <numFmt numFmtId="167" formatCode="0.0"/>
    <numFmt numFmtId="168" formatCode="mmmm\ d\,\ yyyy"/>
    <numFmt numFmtId="169" formatCode="0;[Red]0"/>
    <numFmt numFmtId="170" formatCode="0.000"/>
    <numFmt numFmtId="171" formatCode="[$-FC19]d\ mmmm\ yyyy\ &quot;г.&quot;"/>
    <numFmt numFmtId="172" formatCode="hh:mm:ss\ AM/PM"/>
    <numFmt numFmtId="173" formatCode="0_ ;[Red]\-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sz val="10"/>
      <color indexed="8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8"/>
      <name val="Arial Cyr"/>
      <family val="2"/>
    </font>
    <font>
      <sz val="10"/>
      <name val="Symbol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indexed="8"/>
      <name val="Arial Cyr"/>
      <family val="2"/>
    </font>
    <font>
      <sz val="10"/>
      <color indexed="8"/>
      <name val="Symbol"/>
      <family val="1"/>
    </font>
    <font>
      <sz val="10"/>
      <color indexed="10"/>
      <name val="Arial Cyr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Times New Roman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i/>
      <sz val="11"/>
      <name val="Arial Cyr"/>
      <family val="2"/>
    </font>
    <font>
      <sz val="7"/>
      <name val="Arial Cyr"/>
      <family val="2"/>
    </font>
    <font>
      <sz val="6"/>
      <name val="Arial Cyr"/>
      <family val="0"/>
    </font>
    <font>
      <b/>
      <sz val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0" fillId="24" borderId="0" xfId="58" applyFill="1" applyProtection="1">
      <alignment/>
      <protection hidden="1"/>
    </xf>
    <xf numFmtId="0" fontId="0" fillId="0" borderId="0" xfId="58" applyProtection="1">
      <alignment/>
      <protection hidden="1"/>
    </xf>
    <xf numFmtId="49" fontId="0" fillId="0" borderId="0" xfId="58" applyNumberFormat="1" applyAlignment="1" applyProtection="1">
      <alignment vertical="top" wrapText="1"/>
      <protection hidden="1"/>
    </xf>
    <xf numFmtId="49" fontId="0" fillId="0" borderId="0" xfId="58" applyNumberFormat="1" applyProtection="1">
      <alignment/>
      <protection hidden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Fill="1" applyAlignment="1">
      <alignment/>
    </xf>
    <xf numFmtId="49" fontId="32" fillId="0" borderId="0" xfId="0" applyNumberFormat="1" applyFont="1" applyFill="1" applyAlignment="1" applyProtection="1">
      <alignment vertical="center" shrinkToFit="1"/>
      <protection hidden="1"/>
    </xf>
    <xf numFmtId="0" fontId="31" fillId="0" borderId="0" xfId="0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 horizontal="left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center"/>
      <protection hidden="1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Alignment="1" applyProtection="1">
      <alignment horizontal="center" vertical="center"/>
      <protection hidden="1"/>
    </xf>
    <xf numFmtId="49" fontId="34" fillId="0" borderId="0" xfId="0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left" vertical="center"/>
      <protection hidden="1"/>
    </xf>
    <xf numFmtId="1" fontId="34" fillId="0" borderId="0" xfId="0" applyNumberFormat="1" applyFont="1" applyFill="1" applyAlignment="1" applyProtection="1">
      <alignment horizontal="left"/>
      <protection/>
    </xf>
    <xf numFmtId="49" fontId="35" fillId="0" borderId="0" xfId="0" applyNumberFormat="1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4" fillId="0" borderId="0" xfId="0" applyFont="1" applyFill="1" applyBorder="1" applyAlignment="1" applyProtection="1">
      <alignment horizontal="left" vertical="top" wrapText="1"/>
      <protection/>
    </xf>
    <xf numFmtId="49" fontId="36" fillId="0" borderId="0" xfId="0" applyNumberFormat="1" applyFont="1" applyFill="1" applyAlignment="1" applyProtection="1">
      <alignment/>
      <protection hidden="1"/>
    </xf>
    <xf numFmtId="49" fontId="31" fillId="0" borderId="0" xfId="0" applyNumberFormat="1" applyFont="1" applyFill="1" applyAlignment="1" applyProtection="1">
      <alignment horizontal="left" vertical="center"/>
      <protection hidden="1"/>
    </xf>
    <xf numFmtId="49" fontId="34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26" fillId="0" borderId="0" xfId="0" applyNumberFormat="1" applyFont="1" applyFill="1" applyAlignment="1">
      <alignment horizontal="center"/>
    </xf>
    <xf numFmtId="49" fontId="37" fillId="0" borderId="14" xfId="0" applyNumberFormat="1" applyFont="1" applyFill="1" applyBorder="1" applyAlignment="1" applyProtection="1">
      <alignment horizontal="left" vertical="center"/>
      <protection hidden="1"/>
    </xf>
    <xf numFmtId="49" fontId="19" fillId="0" borderId="15" xfId="0" applyNumberFormat="1" applyFont="1" applyBorder="1" applyAlignment="1">
      <alignment horizontal="center"/>
    </xf>
    <xf numFmtId="0" fontId="26" fillId="0" borderId="16" xfId="0" applyNumberFormat="1" applyFont="1" applyFill="1" applyBorder="1" applyAlignment="1" applyProtection="1">
      <alignment horizontal="left" vertical="center"/>
      <protection hidden="1"/>
    </xf>
    <xf numFmtId="49" fontId="19" fillId="25" borderId="17" xfId="0" applyNumberFormat="1" applyFont="1" applyFill="1" applyBorder="1" applyAlignment="1" applyProtection="1">
      <alignment horizontal="left" vertical="center"/>
      <protection hidden="1"/>
    </xf>
    <xf numFmtId="49" fontId="19" fillId="25" borderId="18" xfId="0" applyNumberFormat="1" applyFont="1" applyFill="1" applyBorder="1" applyAlignment="1" applyProtection="1">
      <alignment horizontal="right" vertical="top" wrapText="1"/>
      <protection/>
    </xf>
    <xf numFmtId="49" fontId="26" fillId="0" borderId="19" xfId="0" applyNumberFormat="1" applyFont="1" applyBorder="1" applyAlignment="1">
      <alignment horizontal="center"/>
    </xf>
    <xf numFmtId="0" fontId="26" fillId="26" borderId="10" xfId="0" applyFont="1" applyFill="1" applyBorder="1" applyAlignment="1">
      <alignment/>
    </xf>
    <xf numFmtId="1" fontId="26" fillId="0" borderId="0" xfId="0" applyNumberFormat="1" applyFont="1" applyFill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36" fillId="0" borderId="0" xfId="59" applyFont="1" applyFill="1" applyProtection="1">
      <alignment/>
      <protection hidden="1"/>
    </xf>
    <xf numFmtId="0" fontId="36" fillId="0" borderId="0" xfId="59" applyFont="1" applyFill="1" applyAlignment="1" applyProtection="1">
      <alignment/>
      <protection hidden="1"/>
    </xf>
    <xf numFmtId="0" fontId="36" fillId="0" borderId="0" xfId="59" applyFont="1" applyAlignment="1">
      <alignment/>
      <protection/>
    </xf>
    <xf numFmtId="0" fontId="36" fillId="0" borderId="0" xfId="59" applyFont="1" applyFill="1" applyAlignment="1">
      <alignment/>
      <protection/>
    </xf>
    <xf numFmtId="0" fontId="39" fillId="0" borderId="0" xfId="59" applyFont="1" applyFill="1" applyBorder="1" applyAlignment="1" applyProtection="1">
      <alignment/>
      <protection hidden="1"/>
    </xf>
    <xf numFmtId="0" fontId="35" fillId="0" borderId="0" xfId="59" applyFont="1" applyFill="1" applyBorder="1" applyAlignment="1" applyProtection="1">
      <alignment horizontal="left" vertical="center"/>
      <protection hidden="1"/>
    </xf>
    <xf numFmtId="0" fontId="35" fillId="0" borderId="0" xfId="59" applyFont="1" applyFill="1" applyAlignment="1" applyProtection="1">
      <alignment horizontal="center" vertical="center"/>
      <protection hidden="1"/>
    </xf>
    <xf numFmtId="49" fontId="35" fillId="0" borderId="0" xfId="59" applyNumberFormat="1" applyFont="1" applyFill="1" applyBorder="1" applyAlignment="1" applyProtection="1">
      <alignment horizontal="left" vertical="top" wrapText="1"/>
      <protection/>
    </xf>
    <xf numFmtId="0" fontId="39" fillId="0" borderId="0" xfId="59" applyFont="1" applyFill="1" applyBorder="1" applyAlignment="1" applyProtection="1">
      <alignment horizontal="left" vertical="center"/>
      <protection hidden="1"/>
    </xf>
    <xf numFmtId="0" fontId="36" fillId="0" borderId="0" xfId="59" applyFont="1" applyFill="1" applyAlignment="1" applyProtection="1">
      <alignment horizontal="left" vertical="center"/>
      <protection hidden="1"/>
    </xf>
    <xf numFmtId="1" fontId="39" fillId="0" borderId="0" xfId="59" applyNumberFormat="1" applyFont="1" applyFill="1" applyAlignment="1" applyProtection="1">
      <alignment vertical="center"/>
      <protection hidden="1"/>
    </xf>
    <xf numFmtId="173" fontId="39" fillId="0" borderId="0" xfId="59" applyNumberFormat="1" applyFont="1" applyFill="1" applyAlignment="1" applyProtection="1">
      <alignment horizontal="center"/>
      <protection hidden="1"/>
    </xf>
    <xf numFmtId="0" fontId="35" fillId="0" borderId="0" xfId="59" applyFont="1" applyFill="1" applyAlignment="1" applyProtection="1">
      <alignment horizontal="left" vertical="center"/>
      <protection hidden="1"/>
    </xf>
    <xf numFmtId="49" fontId="36" fillId="0" borderId="0" xfId="59" applyNumberFormat="1" applyFont="1" applyFill="1" applyAlignment="1" applyProtection="1">
      <alignment/>
      <protection hidden="1"/>
    </xf>
    <xf numFmtId="0" fontId="36" fillId="0" borderId="0" xfId="59" applyFont="1" applyFill="1" applyAlignment="1" applyProtection="1">
      <alignment vertical="center"/>
      <protection hidden="1"/>
    </xf>
    <xf numFmtId="0" fontId="36" fillId="0" borderId="0" xfId="59" applyFont="1" applyFill="1" applyAlignment="1" applyProtection="1">
      <alignment horizontal="center" vertical="center"/>
      <protection hidden="1"/>
    </xf>
    <xf numFmtId="0" fontId="35" fillId="0" borderId="0" xfId="59" applyFont="1" applyFill="1" applyBorder="1" applyAlignment="1" applyProtection="1">
      <alignment horizontal="left" vertical="top" wrapText="1"/>
      <protection/>
    </xf>
    <xf numFmtId="49" fontId="35" fillId="0" borderId="0" xfId="59" applyNumberFormat="1" applyFont="1" applyFill="1" applyAlignment="1" applyProtection="1">
      <alignment/>
      <protection hidden="1"/>
    </xf>
    <xf numFmtId="49" fontId="20" fillId="0" borderId="0" xfId="59" applyNumberFormat="1" applyFont="1" applyFill="1" applyAlignment="1" applyProtection="1">
      <alignment/>
      <protection hidden="1"/>
    </xf>
    <xf numFmtId="49" fontId="0" fillId="0" borderId="0" xfId="59" applyNumberFormat="1" applyFont="1" applyFill="1" applyAlignment="1" applyProtection="1">
      <alignment/>
      <protection hidden="1"/>
    </xf>
    <xf numFmtId="0" fontId="20" fillId="0" borderId="0" xfId="59" applyFont="1" applyFill="1" applyProtection="1">
      <alignment/>
      <protection hidden="1"/>
    </xf>
    <xf numFmtId="0" fontId="20" fillId="0" borderId="0" xfId="59" applyFont="1" applyFill="1" applyAlignment="1" applyProtection="1">
      <alignment/>
      <protection hidden="1"/>
    </xf>
    <xf numFmtId="0" fontId="25" fillId="0" borderId="0" xfId="59" applyFont="1" applyFill="1" applyAlignment="1" applyProtection="1">
      <alignment/>
      <protection hidden="1"/>
    </xf>
    <xf numFmtId="0" fontId="0" fillId="0" borderId="0" xfId="59" applyFont="1" applyFill="1" applyProtection="1">
      <alignment/>
      <protection hidden="1"/>
    </xf>
    <xf numFmtId="0" fontId="0" fillId="0" borderId="0" xfId="59" applyFont="1" applyFill="1" applyAlignment="1" applyProtection="1">
      <alignment/>
      <protection hidden="1"/>
    </xf>
    <xf numFmtId="0" fontId="0" fillId="0" borderId="0" xfId="59" applyFont="1" applyFill="1" applyAlignment="1" applyProtection="1">
      <alignment horizontal="center"/>
      <protection hidden="1"/>
    </xf>
    <xf numFmtId="0" fontId="0" fillId="0" borderId="0" xfId="59" applyFont="1" applyFill="1" applyProtection="1">
      <alignment/>
      <protection hidden="1"/>
    </xf>
    <xf numFmtId="0" fontId="0" fillId="0" borderId="0" xfId="59" applyFont="1" applyFill="1" applyAlignment="1" applyProtection="1">
      <alignment horizontal="center" vertical="center"/>
      <protection hidden="1"/>
    </xf>
    <xf numFmtId="0" fontId="0" fillId="0" borderId="0" xfId="59" applyFont="1" applyFill="1" applyAlignment="1" applyProtection="1">
      <alignment horizontal="center" vertical="center" textRotation="90"/>
      <protection hidden="1"/>
    </xf>
    <xf numFmtId="49" fontId="0" fillId="0" borderId="10" xfId="59" applyNumberFormat="1" applyFont="1" applyFill="1" applyBorder="1" applyAlignment="1" applyProtection="1">
      <alignment horizontal="center" vertical="center" shrinkToFit="1"/>
      <protection hidden="1"/>
    </xf>
    <xf numFmtId="49" fontId="0" fillId="0" borderId="20" xfId="59" applyNumberFormat="1" applyFont="1" applyFill="1" applyBorder="1" applyAlignment="1" applyProtection="1">
      <alignment horizontal="center" vertical="center" shrinkToFit="1"/>
      <protection hidden="1"/>
    </xf>
    <xf numFmtId="1" fontId="0" fillId="0" borderId="0" xfId="59" applyNumberFormat="1" applyFont="1" applyFill="1" applyAlignment="1" applyProtection="1">
      <alignment horizontal="center" vertical="center"/>
      <protection hidden="1"/>
    </xf>
    <xf numFmtId="0" fontId="0" fillId="0" borderId="10" xfId="59" applyFont="1" applyFill="1" applyBorder="1" applyAlignment="1" applyProtection="1">
      <alignment horizontal="center" vertical="center"/>
      <protection hidden="1"/>
    </xf>
    <xf numFmtId="0" fontId="0" fillId="0" borderId="0" xfId="59" applyFont="1" applyFill="1" applyBorder="1" applyProtection="1">
      <alignment/>
      <protection hidden="1"/>
    </xf>
    <xf numFmtId="0" fontId="0" fillId="0" borderId="0" xfId="59" applyFont="1" applyFill="1" applyBorder="1" applyAlignment="1" applyProtection="1">
      <alignment shrinkToFit="1"/>
      <protection hidden="1"/>
    </xf>
    <xf numFmtId="0" fontId="0" fillId="0" borderId="17" xfId="59" applyFont="1" applyFill="1" applyBorder="1" applyProtection="1">
      <alignment/>
      <protection hidden="1"/>
    </xf>
    <xf numFmtId="1" fontId="0" fillId="0" borderId="10" xfId="59" applyNumberFormat="1" applyFont="1" applyFill="1" applyBorder="1" applyAlignment="1" applyProtection="1">
      <alignment horizontal="center" vertical="center"/>
      <protection hidden="1"/>
    </xf>
    <xf numFmtId="49" fontId="25" fillId="0" borderId="0" xfId="59" applyNumberFormat="1" applyFont="1" applyFill="1" applyProtection="1">
      <alignment/>
      <protection hidden="1"/>
    </xf>
    <xf numFmtId="49" fontId="0" fillId="0" borderId="0" xfId="59" applyNumberFormat="1" applyFont="1" applyFill="1" applyProtection="1">
      <alignment/>
      <protection hidden="1"/>
    </xf>
    <xf numFmtId="49" fontId="0" fillId="0" borderId="0" xfId="59" applyNumberFormat="1" applyFont="1" applyFill="1" applyAlignment="1" applyProtection="1">
      <alignment vertical="top" wrapText="1"/>
      <protection hidden="1"/>
    </xf>
    <xf numFmtId="0" fontId="43" fillId="0" borderId="0" xfId="59" applyNumberFormat="1" applyFont="1" applyFill="1" applyProtection="1">
      <alignment/>
      <protection hidden="1"/>
    </xf>
    <xf numFmtId="49" fontId="0" fillId="0" borderId="15" xfId="59" applyNumberFormat="1" applyFont="1" applyFill="1" applyBorder="1" applyProtection="1">
      <alignment/>
      <protection hidden="1"/>
    </xf>
    <xf numFmtId="49" fontId="0" fillId="0" borderId="0" xfId="59" applyNumberFormat="1" applyFont="1" applyFill="1" applyAlignment="1" applyProtection="1">
      <alignment horizontal="left" indent="1"/>
      <protection hidden="1"/>
    </xf>
    <xf numFmtId="49" fontId="20" fillId="0" borderId="15" xfId="59" applyNumberFormat="1" applyFont="1" applyFill="1" applyBorder="1" applyAlignment="1" applyProtection="1">
      <alignment horizontal="center"/>
      <protection hidden="1"/>
    </xf>
    <xf numFmtId="49" fontId="0" fillId="0" borderId="15" xfId="59" applyNumberFormat="1" applyFont="1" applyFill="1" applyBorder="1" applyAlignment="1" applyProtection="1">
      <alignment horizontal="center"/>
      <protection hidden="1"/>
    </xf>
    <xf numFmtId="49" fontId="24" fillId="0" borderId="15" xfId="59" applyNumberFormat="1" applyFont="1" applyFill="1" applyBorder="1" applyAlignment="1" applyProtection="1">
      <alignment horizontal="center"/>
      <protection hidden="1"/>
    </xf>
    <xf numFmtId="49" fontId="0" fillId="0" borderId="0" xfId="59" applyNumberFormat="1" applyFont="1" applyFill="1" applyAlignment="1" applyProtection="1">
      <alignment horizontal="left" vertical="top" wrapText="1" indent="1"/>
      <protection hidden="1"/>
    </xf>
    <xf numFmtId="0" fontId="0" fillId="0" borderId="15" xfId="59" applyFont="1" applyFill="1" applyBorder="1" applyAlignment="1" applyProtection="1">
      <alignment horizontal="center"/>
      <protection hidden="1"/>
    </xf>
    <xf numFmtId="0" fontId="31" fillId="0" borderId="0" xfId="0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Alignment="1">
      <alignment/>
    </xf>
    <xf numFmtId="49" fontId="31" fillId="0" borderId="0" xfId="0" applyNumberFormat="1" applyFont="1" applyFill="1" applyAlignment="1" applyProtection="1">
      <alignment horizontal="left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59" applyFont="1" applyFill="1" applyBorder="1" applyAlignment="1" applyProtection="1">
      <alignment horizontal="left" vertical="center"/>
      <protection hidden="1"/>
    </xf>
    <xf numFmtId="0" fontId="0" fillId="0" borderId="21" xfId="59" applyFont="1" applyFill="1" applyBorder="1" applyProtection="1">
      <alignment/>
      <protection hidden="1"/>
    </xf>
    <xf numFmtId="164" fontId="35" fillId="0" borderId="0" xfId="59" applyNumberFormat="1" applyFont="1" applyFill="1" applyAlignment="1" applyProtection="1">
      <alignment horizontal="left" shrinkToFit="1"/>
      <protection/>
    </xf>
    <xf numFmtId="0" fontId="0" fillId="0" borderId="0" xfId="59" applyFont="1" applyAlignment="1">
      <alignment/>
      <protection/>
    </xf>
    <xf numFmtId="0" fontId="0" fillId="0" borderId="13" xfId="59" applyFont="1" applyFill="1" applyBorder="1" applyAlignment="1" applyProtection="1">
      <alignment horizontal="center" vertical="center"/>
      <protection hidden="1"/>
    </xf>
    <xf numFmtId="0" fontId="0" fillId="0" borderId="12" xfId="59" applyFont="1" applyFill="1" applyBorder="1" applyAlignment="1" applyProtection="1">
      <alignment horizontal="center" vertical="center"/>
      <protection hidden="1"/>
    </xf>
    <xf numFmtId="49" fontId="20" fillId="0" borderId="13" xfId="59" applyNumberFormat="1" applyFont="1" applyFill="1" applyBorder="1" applyAlignment="1" applyProtection="1">
      <alignment horizontal="center" vertical="center"/>
      <protection/>
    </xf>
    <xf numFmtId="0" fontId="0" fillId="0" borderId="13" xfId="59" applyNumberFormat="1" applyFont="1" applyFill="1" applyBorder="1" applyAlignment="1" applyProtection="1">
      <alignment horizontal="center" vertical="center"/>
      <protection hidden="1"/>
    </xf>
    <xf numFmtId="1" fontId="0" fillId="0" borderId="13" xfId="59" applyNumberFormat="1" applyFont="1" applyFill="1" applyBorder="1" applyAlignment="1" applyProtection="1">
      <alignment horizontal="center" vertical="center"/>
      <protection hidden="1"/>
    </xf>
    <xf numFmtId="49" fontId="0" fillId="0" borderId="13" xfId="59" applyNumberFormat="1" applyFont="1" applyFill="1" applyBorder="1" applyAlignment="1" applyProtection="1">
      <alignment horizontal="center" vertical="center"/>
      <protection hidden="1"/>
    </xf>
    <xf numFmtId="49" fontId="20" fillId="0" borderId="10" xfId="59" applyNumberFormat="1" applyFont="1" applyFill="1" applyBorder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 vertical="center"/>
      <protection/>
    </xf>
    <xf numFmtId="0" fontId="0" fillId="0" borderId="0" xfId="56">
      <alignment/>
      <protection/>
    </xf>
    <xf numFmtId="0" fontId="0" fillId="0" borderId="10" xfId="56" applyBorder="1" applyAlignment="1">
      <alignment horizontal="center" vertical="center" wrapText="1"/>
      <protection/>
    </xf>
    <xf numFmtId="0" fontId="0" fillId="0" borderId="10" xfId="56" applyBorder="1" applyAlignment="1">
      <alignment horizontal="center"/>
      <protection/>
    </xf>
    <xf numFmtId="0" fontId="0" fillId="0" borderId="0" xfId="56" applyAlignment="1">
      <alignment horizontal="center" vertical="center" wrapText="1"/>
      <protection/>
    </xf>
    <xf numFmtId="0" fontId="0" fillId="0" borderId="0" xfId="56" applyAlignment="1">
      <alignment horizontal="center"/>
      <protection/>
    </xf>
    <xf numFmtId="0" fontId="0" fillId="0" borderId="10" xfId="56" applyBorder="1">
      <alignment/>
      <protection/>
    </xf>
    <xf numFmtId="0" fontId="0" fillId="0" borderId="10" xfId="56" applyFill="1" applyBorder="1" applyAlignment="1">
      <alignment horizontal="center"/>
      <protection/>
    </xf>
    <xf numFmtId="0" fontId="25" fillId="0" borderId="10" xfId="56" applyFont="1" applyFill="1" applyBorder="1">
      <alignment/>
      <protection/>
    </xf>
    <xf numFmtId="0" fontId="25" fillId="0" borderId="10" xfId="56" applyFont="1" applyBorder="1" applyAlignment="1">
      <alignment horizontal="center"/>
      <protection/>
    </xf>
    <xf numFmtId="0" fontId="25" fillId="0" borderId="0" xfId="56" applyFont="1">
      <alignment/>
      <protection/>
    </xf>
    <xf numFmtId="0" fontId="0" fillId="0" borderId="11" xfId="56" applyFill="1" applyBorder="1" applyAlignment="1">
      <alignment horizontal="center"/>
      <protection/>
    </xf>
    <xf numFmtId="0" fontId="0" fillId="0" borderId="0" xfId="56" applyFill="1" applyBorder="1" applyAlignment="1">
      <alignment horizontal="center"/>
      <protection/>
    </xf>
    <xf numFmtId="49" fontId="35" fillId="0" borderId="0" xfId="59" applyNumberFormat="1" applyFont="1" applyFill="1" applyBorder="1" applyAlignment="1" applyProtection="1">
      <alignment horizontal="left" vertical="top"/>
      <protection/>
    </xf>
    <xf numFmtId="0" fontId="40" fillId="0" borderId="0" xfId="59" applyFont="1" applyFill="1" applyProtection="1">
      <alignment/>
      <protection hidden="1"/>
    </xf>
    <xf numFmtId="49" fontId="0" fillId="0" borderId="10" xfId="45" applyNumberFormat="1" applyFont="1" applyFill="1" applyBorder="1" applyAlignment="1" applyProtection="1">
      <alignment horizontal="center" vertical="center"/>
      <protection/>
    </xf>
    <xf numFmtId="0" fontId="0" fillId="0" borderId="10" xfId="59" applyNumberFormat="1" applyFont="1" applyFill="1" applyBorder="1" applyAlignment="1" applyProtection="1">
      <alignment horizontal="center" vertical="center"/>
      <protection hidden="1"/>
    </xf>
    <xf numFmtId="0" fontId="0" fillId="0" borderId="11" xfId="59" applyFont="1" applyFill="1" applyBorder="1" applyAlignment="1" applyProtection="1">
      <alignment horizontal="center" vertical="center"/>
      <protection hidden="1"/>
    </xf>
    <xf numFmtId="49" fontId="20" fillId="0" borderId="11" xfId="59" applyNumberFormat="1" applyFont="1" applyFill="1" applyBorder="1" applyAlignment="1" applyProtection="1">
      <alignment horizontal="center" vertical="center"/>
      <protection/>
    </xf>
    <xf numFmtId="49" fontId="0" fillId="0" borderId="11" xfId="59" applyNumberFormat="1" applyFont="1" applyFill="1" applyBorder="1" applyAlignment="1" applyProtection="1">
      <alignment horizontal="center" vertical="center"/>
      <protection/>
    </xf>
    <xf numFmtId="49" fontId="0" fillId="0" borderId="11" xfId="59" applyNumberFormat="1" applyFont="1" applyFill="1" applyBorder="1" applyAlignment="1" applyProtection="1">
      <alignment horizontal="center" vertical="center"/>
      <protection hidden="1"/>
    </xf>
    <xf numFmtId="49" fontId="0" fillId="0" borderId="11" xfId="59" applyNumberFormat="1" applyFill="1" applyBorder="1" applyAlignment="1" applyProtection="1">
      <alignment horizontal="center" vertical="center"/>
      <protection hidden="1"/>
    </xf>
    <xf numFmtId="1" fontId="0" fillId="0" borderId="11" xfId="59" applyNumberFormat="1" applyFont="1" applyFill="1" applyBorder="1" applyAlignment="1" applyProtection="1">
      <alignment horizontal="center" vertical="center"/>
      <protection hidden="1"/>
    </xf>
    <xf numFmtId="49" fontId="24" fillId="0" borderId="10" xfId="59" applyNumberFormat="1" applyFont="1" applyFill="1" applyBorder="1" applyAlignment="1" applyProtection="1">
      <alignment horizontal="center"/>
      <protection hidden="1"/>
    </xf>
    <xf numFmtId="49" fontId="20" fillId="0" borderId="20" xfId="59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/>
    </xf>
    <xf numFmtId="0" fontId="26" fillId="0" borderId="20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/>
    </xf>
    <xf numFmtId="0" fontId="26" fillId="0" borderId="20" xfId="0" applyFont="1" applyFill="1" applyBorder="1" applyAlignment="1">
      <alignment wrapText="1"/>
    </xf>
    <xf numFmtId="0" fontId="26" fillId="0" borderId="22" xfId="0" applyFont="1" applyFill="1" applyBorder="1" applyAlignment="1">
      <alignment/>
    </xf>
    <xf numFmtId="0" fontId="26" fillId="26" borderId="20" xfId="0" applyFont="1" applyFill="1" applyBorder="1" applyAlignment="1">
      <alignment wrapText="1"/>
    </xf>
    <xf numFmtId="0" fontId="26" fillId="0" borderId="23" xfId="0" applyFont="1" applyFill="1" applyBorder="1" applyAlignment="1">
      <alignment horizontal="center"/>
    </xf>
    <xf numFmtId="0" fontId="26" fillId="26" borderId="23" xfId="0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/>
    </xf>
    <xf numFmtId="0" fontId="26" fillId="25" borderId="11" xfId="0" applyFont="1" applyFill="1" applyBorder="1" applyAlignment="1">
      <alignment/>
    </xf>
    <xf numFmtId="0" fontId="19" fillId="25" borderId="11" xfId="0" applyFont="1" applyFill="1" applyBorder="1" applyAlignment="1">
      <alignment horizontal="left"/>
    </xf>
    <xf numFmtId="0" fontId="19" fillId="25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/>
    </xf>
    <xf numFmtId="0" fontId="26" fillId="0" borderId="24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0" fontId="19" fillId="0" borderId="25" xfId="0" applyFont="1" applyFill="1" applyBorder="1" applyAlignment="1">
      <alignment horizontal="left" wrapText="1"/>
    </xf>
    <xf numFmtId="0" fontId="19" fillId="25" borderId="13" xfId="0" applyFont="1" applyFill="1" applyBorder="1" applyAlignment="1">
      <alignment horizontal="left"/>
    </xf>
    <xf numFmtId="0" fontId="19" fillId="25" borderId="18" xfId="0" applyFont="1" applyFill="1" applyBorder="1" applyAlignment="1">
      <alignment horizontal="left"/>
    </xf>
    <xf numFmtId="0" fontId="19" fillId="25" borderId="26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left"/>
    </xf>
    <xf numFmtId="0" fontId="19" fillId="25" borderId="27" xfId="0" applyFont="1" applyFill="1" applyBorder="1" applyAlignment="1">
      <alignment horizontal="left"/>
    </xf>
    <xf numFmtId="49" fontId="27" fillId="25" borderId="28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25" borderId="13" xfId="0" applyFont="1" applyFill="1" applyBorder="1" applyAlignment="1">
      <alignment/>
    </xf>
    <xf numFmtId="0" fontId="26" fillId="0" borderId="24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25" xfId="0" applyFont="1" applyFill="1" applyBorder="1" applyAlignment="1">
      <alignment wrapText="1"/>
    </xf>
    <xf numFmtId="49" fontId="26" fillId="0" borderId="23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0" fontId="0" fillId="0" borderId="0" xfId="57" applyFill="1" applyProtection="1">
      <alignment/>
      <protection/>
    </xf>
    <xf numFmtId="0" fontId="0" fillId="0" borderId="0" xfId="57" applyFill="1" applyAlignment="1" applyProtection="1">
      <alignment horizontal="center" vertical="top"/>
      <protection/>
    </xf>
    <xf numFmtId="0" fontId="0" fillId="0" borderId="0" xfId="57" applyFont="1" applyFill="1" applyProtection="1">
      <alignment/>
      <protection/>
    </xf>
    <xf numFmtId="0" fontId="23" fillId="0" borderId="0" xfId="57" applyFont="1" applyFill="1" applyAlignment="1" applyProtection="1">
      <alignment horizontal="left"/>
      <protection/>
    </xf>
    <xf numFmtId="0" fontId="23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justify" vertical="center" wrapText="1"/>
      <protection/>
    </xf>
    <xf numFmtId="0" fontId="23" fillId="0" borderId="0" xfId="57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>
      <alignment wrapText="1"/>
    </xf>
    <xf numFmtId="49" fontId="26" fillId="0" borderId="26" xfId="0" applyNumberFormat="1" applyFont="1" applyBorder="1" applyAlignment="1">
      <alignment horizontal="center"/>
    </xf>
    <xf numFmtId="0" fontId="31" fillId="0" borderId="0" xfId="0" applyFont="1" applyFill="1" applyBorder="1" applyAlignment="1" applyProtection="1">
      <alignment vertical="top" wrapText="1"/>
      <protection/>
    </xf>
    <xf numFmtId="49" fontId="34" fillId="0" borderId="0" xfId="0" applyNumberFormat="1" applyFont="1" applyFill="1" applyAlignment="1" applyProtection="1">
      <alignment vertical="center" shrinkToFit="1"/>
      <protection hidden="1"/>
    </xf>
    <xf numFmtId="0" fontId="3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>
      <alignment/>
    </xf>
    <xf numFmtId="49" fontId="26" fillId="0" borderId="19" xfId="0" applyNumberFormat="1" applyFont="1" applyBorder="1" applyAlignment="1" quotePrefix="1">
      <alignment horizontal="center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19" fillId="0" borderId="14" xfId="0" applyNumberFormat="1" applyFont="1" applyFill="1" applyBorder="1" applyAlignment="1" applyProtection="1">
      <alignment horizontal="left" vertical="center"/>
      <protection hidden="1"/>
    </xf>
    <xf numFmtId="49" fontId="26" fillId="0" borderId="19" xfId="0" applyNumberFormat="1" applyFont="1" applyBorder="1" applyAlignment="1">
      <alignment horizontal="center" vertical="center"/>
    </xf>
    <xf numFmtId="49" fontId="26" fillId="0" borderId="20" xfId="0" applyNumberFormat="1" applyFont="1" applyFill="1" applyBorder="1" applyAlignment="1" applyProtection="1">
      <alignment horizontal="left" vertical="top" wrapText="1"/>
      <protection/>
    </xf>
    <xf numFmtId="49" fontId="19" fillId="0" borderId="25" xfId="0" applyNumberFormat="1" applyFont="1" applyFill="1" applyBorder="1" applyAlignment="1" applyProtection="1">
      <alignment horizontal="left" vertical="top" wrapText="1"/>
      <protection hidden="1"/>
    </xf>
    <xf numFmtId="49" fontId="35" fillId="0" borderId="0" xfId="59" applyNumberFormat="1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>
      <alignment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32" xfId="0" applyFont="1" applyFill="1" applyBorder="1" applyAlignment="1">
      <alignment/>
    </xf>
    <xf numFmtId="0" fontId="49" fillId="0" borderId="33" xfId="0" applyFont="1" applyFill="1" applyBorder="1" applyAlignment="1">
      <alignment/>
    </xf>
    <xf numFmtId="0" fontId="49" fillId="27" borderId="13" xfId="0" applyFont="1" applyFill="1" applyBorder="1" applyAlignment="1">
      <alignment/>
    </xf>
    <xf numFmtId="1" fontId="50" fillId="0" borderId="34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25" fillId="0" borderId="15" xfId="0" applyNumberFormat="1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1" fontId="51" fillId="25" borderId="24" xfId="0" applyNumberFormat="1" applyFont="1" applyFill="1" applyBorder="1" applyAlignment="1" applyProtection="1">
      <alignment horizontal="center" vertical="center" shrinkToFit="1"/>
      <protection hidden="1"/>
    </xf>
    <xf numFmtId="1" fontId="51" fillId="25" borderId="12" xfId="0" applyNumberFormat="1" applyFont="1" applyFill="1" applyBorder="1" applyAlignment="1" applyProtection="1">
      <alignment horizontal="center" vertical="center" shrinkToFit="1"/>
      <protection hidden="1"/>
    </xf>
    <xf numFmtId="0" fontId="50" fillId="25" borderId="18" xfId="0" applyFont="1" applyFill="1" applyBorder="1" applyAlignment="1">
      <alignment horizontal="center"/>
    </xf>
    <xf numFmtId="169" fontId="51" fillId="25" borderId="12" xfId="0" applyNumberFormat="1" applyFont="1" applyFill="1" applyBorder="1" applyAlignment="1" applyProtection="1">
      <alignment horizontal="center" vertical="center" shrinkToFit="1"/>
      <protection hidden="1"/>
    </xf>
    <xf numFmtId="0" fontId="50" fillId="25" borderId="10" xfId="0" applyFont="1" applyFill="1" applyBorder="1" applyAlignment="1">
      <alignment horizontal="center"/>
    </xf>
    <xf numFmtId="0" fontId="50" fillId="25" borderId="20" xfId="0" applyFont="1" applyFill="1" applyBorder="1" applyAlignment="1">
      <alignment horizontal="center"/>
    </xf>
    <xf numFmtId="1" fontId="51" fillId="25" borderId="27" xfId="0" applyNumberFormat="1" applyFont="1" applyFill="1" applyBorder="1" applyAlignment="1" applyProtection="1">
      <alignment horizontal="center" vertical="center" shrinkToFit="1"/>
      <protection hidden="1"/>
    </xf>
    <xf numFmtId="1" fontId="51" fillId="25" borderId="13" xfId="0" applyNumberFormat="1" applyFont="1" applyFill="1" applyBorder="1" applyAlignment="1" applyProtection="1">
      <alignment horizontal="center" vertical="center" shrinkToFit="1"/>
      <protection hidden="1"/>
    </xf>
    <xf numFmtId="169" fontId="51" fillId="25" borderId="11" xfId="0" applyNumberFormat="1" applyFont="1" applyFill="1" applyBorder="1" applyAlignment="1" applyProtection="1">
      <alignment horizontal="center" vertical="center" shrinkToFit="1"/>
      <protection hidden="1"/>
    </xf>
    <xf numFmtId="0" fontId="50" fillId="25" borderId="13" xfId="0" applyFont="1" applyFill="1" applyBorder="1" applyAlignment="1">
      <alignment horizontal="center"/>
    </xf>
    <xf numFmtId="1" fontId="50" fillId="0" borderId="35" xfId="0" applyNumberFormat="1" applyFont="1" applyFill="1" applyBorder="1" applyAlignment="1">
      <alignment horizontal="center"/>
    </xf>
    <xf numFmtId="1" fontId="50" fillId="25" borderId="11" xfId="0" applyNumberFormat="1" applyFont="1" applyFill="1" applyBorder="1" applyAlignment="1">
      <alignment horizontal="center"/>
    </xf>
    <xf numFmtId="1" fontId="50" fillId="28" borderId="35" xfId="0" applyNumberFormat="1" applyFont="1" applyFill="1" applyBorder="1" applyAlignment="1">
      <alignment horizontal="center"/>
    </xf>
    <xf numFmtId="0" fontId="50" fillId="25" borderId="11" xfId="0" applyFont="1" applyFill="1" applyBorder="1" applyAlignment="1">
      <alignment horizontal="center"/>
    </xf>
    <xf numFmtId="0" fontId="50" fillId="25" borderId="27" xfId="0" applyFont="1" applyFill="1" applyBorder="1" applyAlignment="1">
      <alignment horizontal="center"/>
    </xf>
    <xf numFmtId="0" fontId="49" fillId="0" borderId="36" xfId="0" applyFont="1" applyFill="1" applyBorder="1" applyAlignment="1">
      <alignment horizontal="center"/>
    </xf>
    <xf numFmtId="1" fontId="49" fillId="0" borderId="12" xfId="0" applyNumberFormat="1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" fontId="50" fillId="25" borderId="17" xfId="0" applyNumberFormat="1" applyFont="1" applyFill="1" applyBorder="1" applyAlignment="1">
      <alignment horizontal="center"/>
    </xf>
    <xf numFmtId="1" fontId="50" fillId="25" borderId="13" xfId="0" applyNumberFormat="1" applyFont="1" applyFill="1" applyBorder="1" applyAlignment="1">
      <alignment horizontal="center"/>
    </xf>
    <xf numFmtId="0" fontId="51" fillId="25" borderId="13" xfId="0" applyFont="1" applyFill="1" applyBorder="1" applyAlignment="1">
      <alignment horizontal="center"/>
    </xf>
    <xf numFmtId="0" fontId="50" fillId="0" borderId="34" xfId="0" applyFont="1" applyFill="1" applyBorder="1" applyAlignment="1">
      <alignment horizontal="center"/>
    </xf>
    <xf numFmtId="0" fontId="50" fillId="25" borderId="17" xfId="0" applyFont="1" applyFill="1" applyBorder="1" applyAlignment="1">
      <alignment horizontal="center"/>
    </xf>
    <xf numFmtId="1" fontId="53" fillId="0" borderId="34" xfId="0" applyNumberFormat="1" applyFont="1" applyFill="1" applyBorder="1" applyAlignment="1">
      <alignment horizontal="center"/>
    </xf>
    <xf numFmtId="1" fontId="53" fillId="25" borderId="38" xfId="0" applyNumberFormat="1" applyFont="1" applyFill="1" applyBorder="1" applyAlignment="1">
      <alignment horizontal="center"/>
    </xf>
    <xf numFmtId="1" fontId="53" fillId="25" borderId="11" xfId="0" applyNumberFormat="1" applyFont="1" applyFill="1" applyBorder="1" applyAlignment="1">
      <alignment horizontal="center"/>
    </xf>
    <xf numFmtId="1" fontId="49" fillId="0" borderId="39" xfId="0" applyNumberFormat="1" applyFont="1" applyFill="1" applyBorder="1" applyAlignment="1">
      <alignment horizontal="center"/>
    </xf>
    <xf numFmtId="1" fontId="49" fillId="0" borderId="32" xfId="0" applyNumberFormat="1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1" fontId="49" fillId="0" borderId="3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36" xfId="0" applyNumberFormat="1" applyFont="1" applyFill="1" applyBorder="1" applyAlignment="1">
      <alignment horizontal="center"/>
    </xf>
    <xf numFmtId="1" fontId="49" fillId="26" borderId="37" xfId="0" applyNumberFormat="1" applyFont="1" applyFill="1" applyBorder="1" applyAlignment="1">
      <alignment horizontal="center"/>
    </xf>
    <xf numFmtId="1" fontId="49" fillId="26" borderId="10" xfId="0" applyNumberFormat="1" applyFont="1" applyFill="1" applyBorder="1" applyAlignment="1">
      <alignment horizontal="center"/>
    </xf>
    <xf numFmtId="0" fontId="49" fillId="26" borderId="1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wrapText="1"/>
    </xf>
    <xf numFmtId="1" fontId="25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wrapText="1"/>
    </xf>
    <xf numFmtId="0" fontId="50" fillId="0" borderId="12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29" borderId="12" xfId="0" applyFont="1" applyFill="1" applyBorder="1" applyAlignment="1">
      <alignment/>
    </xf>
    <xf numFmtId="0" fontId="50" fillId="29" borderId="10" xfId="0" applyFont="1" applyFill="1" applyBorder="1" applyAlignment="1">
      <alignment/>
    </xf>
    <xf numFmtId="0" fontId="50" fillId="29" borderId="13" xfId="0" applyFont="1" applyFill="1" applyBorder="1" applyAlignment="1">
      <alignment/>
    </xf>
    <xf numFmtId="0" fontId="50" fillId="29" borderId="12" xfId="0" applyFont="1" applyFill="1" applyBorder="1" applyAlignment="1">
      <alignment horizontal="center"/>
    </xf>
    <xf numFmtId="0" fontId="50" fillId="29" borderId="13" xfId="0" applyFont="1" applyFill="1" applyBorder="1" applyAlignment="1">
      <alignment horizontal="center"/>
    </xf>
    <xf numFmtId="0" fontId="50" fillId="29" borderId="11" xfId="0" applyFont="1" applyFill="1" applyBorder="1" applyAlignment="1">
      <alignment/>
    </xf>
    <xf numFmtId="0" fontId="50" fillId="29" borderId="11" xfId="0" applyFont="1" applyFill="1" applyBorder="1" applyAlignment="1">
      <alignment horizontal="center"/>
    </xf>
    <xf numFmtId="0" fontId="50" fillId="29" borderId="18" xfId="0" applyFont="1" applyFill="1" applyBorder="1" applyAlignment="1">
      <alignment horizontal="center"/>
    </xf>
    <xf numFmtId="0" fontId="49" fillId="29" borderId="13" xfId="0" applyFont="1" applyFill="1" applyBorder="1" applyAlignment="1">
      <alignment/>
    </xf>
    <xf numFmtId="1" fontId="53" fillId="29" borderId="11" xfId="0" applyNumberFormat="1" applyFont="1" applyFill="1" applyBorder="1" applyAlignment="1">
      <alignment horizontal="center"/>
    </xf>
    <xf numFmtId="1" fontId="53" fillId="29" borderId="27" xfId="0" applyNumberFormat="1" applyFont="1" applyFill="1" applyBorder="1" applyAlignment="1">
      <alignment horizontal="center"/>
    </xf>
    <xf numFmtId="0" fontId="49" fillId="29" borderId="11" xfId="0" applyFont="1" applyFill="1" applyBorder="1" applyAlignment="1">
      <alignment/>
    </xf>
    <xf numFmtId="0" fontId="50" fillId="29" borderId="13" xfId="0" applyFont="1" applyFill="1" applyBorder="1" applyAlignment="1">
      <alignment/>
    </xf>
    <xf numFmtId="0" fontId="26" fillId="0" borderId="18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9" fillId="0" borderId="24" xfId="0" applyFont="1" applyFill="1" applyBorder="1" applyAlignment="1">
      <alignment wrapText="1"/>
    </xf>
    <xf numFmtId="49" fontId="19" fillId="0" borderId="28" xfId="0" applyNumberFormat="1" applyFont="1" applyBorder="1" applyAlignment="1">
      <alignment horizontal="center"/>
    </xf>
    <xf numFmtId="0" fontId="50" fillId="0" borderId="12" xfId="0" applyFont="1" applyFill="1" applyBorder="1" applyAlignment="1">
      <alignment/>
    </xf>
    <xf numFmtId="1" fontId="50" fillId="0" borderId="12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20" xfId="0" applyFont="1" applyFill="1" applyBorder="1" applyAlignment="1">
      <alignment wrapText="1"/>
    </xf>
    <xf numFmtId="49" fontId="19" fillId="0" borderId="23" xfId="0" applyNumberFormat="1" applyFont="1" applyBorder="1" applyAlignment="1">
      <alignment horizontal="center"/>
    </xf>
    <xf numFmtId="1" fontId="50" fillId="0" borderId="37" xfId="0" applyNumberFormat="1" applyFont="1" applyFill="1" applyBorder="1" applyAlignment="1">
      <alignment horizontal="center"/>
    </xf>
    <xf numFmtId="0" fontId="26" fillId="30" borderId="10" xfId="0" applyFont="1" applyFill="1" applyBorder="1" applyAlignment="1">
      <alignment/>
    </xf>
    <xf numFmtId="0" fontId="26" fillId="30" borderId="20" xfId="0" applyFont="1" applyFill="1" applyBorder="1" applyAlignment="1">
      <alignment wrapText="1"/>
    </xf>
    <xf numFmtId="0" fontId="26" fillId="30" borderId="23" xfId="0" applyFont="1" applyFill="1" applyBorder="1" applyAlignment="1">
      <alignment horizontal="center"/>
    </xf>
    <xf numFmtId="1" fontId="49" fillId="30" borderId="37" xfId="0" applyNumberFormat="1" applyFont="1" applyFill="1" applyBorder="1" applyAlignment="1">
      <alignment horizontal="center"/>
    </xf>
    <xf numFmtId="1" fontId="49" fillId="30" borderId="10" xfId="0" applyNumberFormat="1" applyFont="1" applyFill="1" applyBorder="1" applyAlignment="1">
      <alignment horizontal="center"/>
    </xf>
    <xf numFmtId="0" fontId="49" fillId="30" borderId="10" xfId="0" applyFont="1" applyFill="1" applyBorder="1" applyAlignment="1">
      <alignment horizontal="center"/>
    </xf>
    <xf numFmtId="0" fontId="49" fillId="30" borderId="13" xfId="0" applyFont="1" applyFill="1" applyBorder="1" applyAlignment="1">
      <alignment/>
    </xf>
    <xf numFmtId="0" fontId="26" fillId="0" borderId="23" xfId="0" applyFont="1" applyFill="1" applyBorder="1" applyAlignment="1" quotePrefix="1">
      <alignment horizontal="center"/>
    </xf>
    <xf numFmtId="1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29" borderId="11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37" fillId="0" borderId="40" xfId="0" applyNumberFormat="1" applyFont="1" applyFill="1" applyBorder="1" applyAlignment="1" applyProtection="1">
      <alignment horizontal="left" vertical="center" wrapText="1"/>
      <protection hidden="1"/>
    </xf>
    <xf numFmtId="1" fontId="3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6" fillId="0" borderId="35" xfId="0" applyFont="1" applyFill="1" applyBorder="1" applyAlignment="1">
      <alignment/>
    </xf>
    <xf numFmtId="49" fontId="37" fillId="0" borderId="40" xfId="0" applyNumberFormat="1" applyFont="1" applyFill="1" applyBorder="1" applyAlignment="1" applyProtection="1">
      <alignment horizontal="left" vertical="top" wrapText="1"/>
      <protection hidden="1"/>
    </xf>
    <xf numFmtId="0" fontId="26" fillId="0" borderId="10" xfId="54" applyFont="1" applyBorder="1" applyAlignment="1">
      <alignment horizontal="left"/>
      <protection/>
    </xf>
    <xf numFmtId="1" fontId="38" fillId="0" borderId="37" xfId="54" applyNumberFormat="1" applyFont="1" applyFill="1" applyBorder="1" applyAlignment="1" applyProtection="1" quotePrefix="1">
      <alignment horizontal="center" vertical="center" shrinkToFit="1"/>
      <protection hidden="1"/>
    </xf>
    <xf numFmtId="1" fontId="38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38" fillId="0" borderId="10" xfId="54" applyNumberFormat="1" applyFont="1" applyFill="1" applyBorder="1" applyAlignment="1" applyProtection="1">
      <alignment horizontal="center" vertical="center" shrinkToFit="1"/>
      <protection/>
    </xf>
    <xf numFmtId="169" fontId="38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>
      <alignment horizontal="center"/>
    </xf>
    <xf numFmtId="0" fontId="26" fillId="0" borderId="12" xfId="0" applyFont="1" applyFill="1" applyBorder="1" applyAlignment="1">
      <alignment/>
    </xf>
    <xf numFmtId="0" fontId="26" fillId="0" borderId="23" xfId="54" applyFont="1" applyBorder="1" applyAlignment="1" quotePrefix="1">
      <alignment horizontal="center"/>
      <protection/>
    </xf>
    <xf numFmtId="1" fontId="26" fillId="0" borderId="37" xfId="0" applyNumberFormat="1" applyFont="1" applyFill="1" applyBorder="1" applyAlignment="1">
      <alignment horizontal="center"/>
    </xf>
    <xf numFmtId="1" fontId="38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38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>
      <alignment horizontal="center"/>
    </xf>
    <xf numFmtId="169" fontId="38" fillId="0" borderId="12" xfId="0" applyNumberFormat="1" applyFont="1" applyFill="1" applyBorder="1" applyAlignment="1" applyProtection="1">
      <alignment horizontal="center" vertical="center" shrinkToFit="1"/>
      <protection hidden="1"/>
    </xf>
    <xf numFmtId="49" fontId="38" fillId="0" borderId="20" xfId="54" applyNumberFormat="1" applyFont="1" applyFill="1" applyBorder="1" applyAlignment="1" applyProtection="1">
      <alignment horizontal="left" vertical="top" wrapText="1"/>
      <protection/>
    </xf>
    <xf numFmtId="1" fontId="26" fillId="0" borderId="36" xfId="0" applyNumberFormat="1" applyFont="1" applyFill="1" applyBorder="1" applyAlignment="1">
      <alignment horizontal="center" vertical="center"/>
    </xf>
    <xf numFmtId="1" fontId="38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24" xfId="0" applyFont="1" applyBorder="1" applyAlignment="1">
      <alignment horizontal="center"/>
    </xf>
    <xf numFmtId="1" fontId="3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55" applyFill="1" applyAlignment="1" applyProtection="1">
      <alignment horizontal="center" vertical="top"/>
      <protection/>
    </xf>
    <xf numFmtId="0" fontId="0" fillId="0" borderId="0" xfId="55" applyFont="1" applyAlignment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55" applyAlignment="1">
      <alignment wrapText="1"/>
      <protection/>
    </xf>
    <xf numFmtId="49" fontId="19" fillId="0" borderId="41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37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11" xfId="0" applyFont="1" applyFill="1" applyBorder="1" applyAlignment="1">
      <alignment/>
    </xf>
    <xf numFmtId="1" fontId="38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38" fillId="0" borderId="10" xfId="55" applyNumberFormat="1" applyFont="1" applyFill="1" applyBorder="1" applyAlignment="1" applyProtection="1">
      <alignment horizontal="center" vertical="center" shrinkToFit="1"/>
      <protection/>
    </xf>
    <xf numFmtId="169" fontId="38" fillId="0" borderId="10" xfId="55" applyNumberFormat="1" applyFont="1" applyFill="1" applyBorder="1" applyAlignment="1" applyProtection="1">
      <alignment horizontal="center" vertical="center" shrinkToFit="1"/>
      <protection hidden="1"/>
    </xf>
    <xf numFmtId="169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0" xfId="0" applyFont="1" applyAlignment="1">
      <alignment/>
    </xf>
    <xf numFmtId="49" fontId="37" fillId="0" borderId="20" xfId="54" applyNumberFormat="1" applyFont="1" applyFill="1" applyBorder="1" applyAlignment="1" applyProtection="1">
      <alignment horizontal="left" vertical="top" wrapText="1"/>
      <protection/>
    </xf>
    <xf numFmtId="0" fontId="26" fillId="0" borderId="31" xfId="0" applyNumberFormat="1" applyFont="1" applyFill="1" applyBorder="1" applyAlignment="1" applyProtection="1">
      <alignment horizontal="left" vertical="center"/>
      <protection hidden="1"/>
    </xf>
    <xf numFmtId="169" fontId="38" fillId="0" borderId="10" xfId="0" applyNumberFormat="1" applyFont="1" applyFill="1" applyBorder="1" applyAlignment="1" applyProtection="1">
      <alignment horizontal="center" vertical="center" shrinkToFit="1"/>
      <protection hidden="1"/>
    </xf>
    <xf numFmtId="169" fontId="26" fillId="0" borderId="10" xfId="0" applyNumberFormat="1" applyFont="1" applyFill="1" applyBorder="1" applyAlignment="1">
      <alignment horizontal="center"/>
    </xf>
    <xf numFmtId="0" fontId="26" fillId="0" borderId="19" xfId="54" applyFont="1" applyBorder="1" applyAlignment="1" quotePrefix="1">
      <alignment horizontal="center"/>
      <protection/>
    </xf>
    <xf numFmtId="1" fontId="26" fillId="0" borderId="36" xfId="0" applyNumberFormat="1" applyFont="1" applyFill="1" applyBorder="1" applyAlignment="1">
      <alignment horizontal="center"/>
    </xf>
    <xf numFmtId="169" fontId="26" fillId="0" borderId="11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 applyProtection="1">
      <alignment horizontal="left" vertical="center"/>
      <protection hidden="1"/>
    </xf>
    <xf numFmtId="49" fontId="19" fillId="0" borderId="27" xfId="0" applyNumberFormat="1" applyFont="1" applyFill="1" applyBorder="1" applyAlignment="1" applyProtection="1">
      <alignment horizontal="left" vertical="top" wrapText="1"/>
      <protection hidden="1"/>
    </xf>
    <xf numFmtId="1" fontId="37" fillId="0" borderId="42" xfId="0" applyNumberFormat="1" applyFont="1" applyFill="1" applyBorder="1" applyAlignment="1" applyProtection="1">
      <alignment horizontal="center" vertical="center" shrinkToFit="1"/>
      <protection hidden="1"/>
    </xf>
    <xf numFmtId="1" fontId="3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26" fillId="0" borderId="36" xfId="0" applyNumberFormat="1" applyFont="1" applyFill="1" applyBorder="1" applyAlignment="1" applyProtection="1">
      <alignment horizontal="left" vertical="center"/>
      <protection hidden="1"/>
    </xf>
    <xf numFmtId="49" fontId="37" fillId="0" borderId="38" xfId="0" applyNumberFormat="1" applyFont="1" applyFill="1" applyBorder="1" applyAlignment="1" applyProtection="1">
      <alignment horizontal="left" vertical="center"/>
      <protection hidden="1"/>
    </xf>
    <xf numFmtId="49" fontId="37" fillId="0" borderId="27" xfId="0" applyNumberFormat="1" applyFont="1" applyFill="1" applyBorder="1" applyAlignment="1" applyProtection="1">
      <alignment horizontal="left" vertical="top" wrapText="1"/>
      <protection hidden="1"/>
    </xf>
    <xf numFmtId="0" fontId="26" fillId="0" borderId="10" xfId="55" applyFont="1" applyBorder="1" applyAlignment="1">
      <alignment horizontal="left"/>
      <protection/>
    </xf>
    <xf numFmtId="49" fontId="38" fillId="0" borderId="10" xfId="55" applyNumberFormat="1" applyFont="1" applyFill="1" applyBorder="1" applyAlignment="1" applyProtection="1">
      <alignment horizontal="left" vertical="top" wrapText="1"/>
      <protection/>
    </xf>
    <xf numFmtId="0" fontId="26" fillId="0" borderId="10" xfId="55" applyFont="1" applyBorder="1" applyAlignment="1" quotePrefix="1">
      <alignment horizontal="center"/>
      <protection/>
    </xf>
    <xf numFmtId="1" fontId="38" fillId="0" borderId="10" xfId="55" applyNumberFormat="1" applyFont="1" applyFill="1" applyBorder="1" applyAlignment="1" applyProtection="1" quotePrefix="1">
      <alignment horizontal="center" vertical="center" shrinkToFit="1"/>
      <protection hidden="1"/>
    </xf>
    <xf numFmtId="49" fontId="26" fillId="0" borderId="24" xfId="0" applyNumberFormat="1" applyFont="1" applyFill="1" applyBorder="1" applyAlignment="1" applyProtection="1">
      <alignment horizontal="left" vertical="top" wrapText="1"/>
      <protection/>
    </xf>
    <xf numFmtId="1" fontId="37" fillId="0" borderId="43" xfId="0" applyNumberFormat="1" applyFont="1" applyFill="1" applyBorder="1" applyAlignment="1" applyProtection="1">
      <alignment horizontal="center" vertical="center" shrinkToFit="1"/>
      <protection hidden="1"/>
    </xf>
    <xf numFmtId="49" fontId="19" fillId="25" borderId="38" xfId="0" applyNumberFormat="1" applyFont="1" applyFill="1" applyBorder="1" applyAlignment="1" applyProtection="1">
      <alignment horizontal="left" vertical="center"/>
      <protection hidden="1"/>
    </xf>
    <xf numFmtId="49" fontId="19" fillId="25" borderId="27" xfId="0" applyNumberFormat="1" applyFont="1" applyFill="1" applyBorder="1" applyAlignment="1" applyProtection="1">
      <alignment horizontal="right" vertical="top" wrapText="1"/>
      <protection/>
    </xf>
    <xf numFmtId="0" fontId="50" fillId="25" borderId="12" xfId="0" applyFont="1" applyFill="1" applyBorder="1" applyAlignment="1">
      <alignment horizontal="center"/>
    </xf>
    <xf numFmtId="0" fontId="50" fillId="25" borderId="24" xfId="0" applyFont="1" applyFill="1" applyBorder="1" applyAlignment="1">
      <alignment horizontal="center"/>
    </xf>
    <xf numFmtId="0" fontId="26" fillId="0" borderId="10" xfId="0" applyNumberFormat="1" applyFont="1" applyFill="1" applyBorder="1" applyAlignment="1" applyProtection="1">
      <alignment horizontal="left" vertical="center"/>
      <protection hidden="1"/>
    </xf>
    <xf numFmtId="0" fontId="26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left" vertical="center"/>
      <protection hidden="1"/>
    </xf>
    <xf numFmtId="0" fontId="26" fillId="0" borderId="12" xfId="0" applyFont="1" applyBorder="1" applyAlignment="1">
      <alignment horizontal="center"/>
    </xf>
    <xf numFmtId="169" fontId="26" fillId="0" borderId="12" xfId="0" applyNumberFormat="1" applyFont="1" applyFill="1" applyBorder="1" applyAlignment="1">
      <alignment horizontal="center"/>
    </xf>
    <xf numFmtId="1" fontId="51" fillId="25" borderId="42" xfId="0" applyNumberFormat="1" applyFont="1" applyFill="1" applyBorder="1" applyAlignment="1" applyProtection="1">
      <alignment horizontal="center" vertical="center" shrinkToFit="1"/>
      <protection hidden="1"/>
    </xf>
    <xf numFmtId="1" fontId="51" fillId="25" borderId="0" xfId="0" applyNumberFormat="1" applyFont="1" applyFill="1" applyBorder="1" applyAlignment="1" applyProtection="1">
      <alignment horizontal="center" vertical="center" shrinkToFit="1"/>
      <protection hidden="1"/>
    </xf>
    <xf numFmtId="49" fontId="19" fillId="0" borderId="30" xfId="0" applyNumberFormat="1" applyFont="1" applyBorder="1" applyAlignment="1">
      <alignment horizontal="center"/>
    </xf>
    <xf numFmtId="0" fontId="19" fillId="25" borderId="28" xfId="0" applyFont="1" applyFill="1" applyBorder="1" applyAlignment="1">
      <alignment horizontal="center"/>
    </xf>
    <xf numFmtId="14" fontId="31" fillId="0" borderId="0" xfId="0" applyNumberFormat="1" applyFont="1" applyFill="1" applyAlignment="1" applyProtection="1">
      <alignment horizontal="left"/>
      <protection hidden="1"/>
    </xf>
    <xf numFmtId="0" fontId="30" fillId="0" borderId="0" xfId="0" applyFont="1" applyAlignment="1">
      <alignment horizontal="left"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 hidden="1"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58" applyNumberFormat="1" applyAlignment="1" applyProtection="1">
      <alignment horizontal="left" vertical="top" wrapText="1" indent="1"/>
      <protection hidden="1"/>
    </xf>
    <xf numFmtId="49" fontId="31" fillId="0" borderId="0" xfId="0" applyNumberFormat="1" applyFont="1" applyFill="1" applyBorder="1" applyAlignment="1" applyProtection="1">
      <alignment horizontal="left" vertical="top"/>
      <protection hidden="1"/>
    </xf>
    <xf numFmtId="0" fontId="31" fillId="0" borderId="0" xfId="0" applyFont="1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49" fontId="30" fillId="0" borderId="0" xfId="0" applyNumberFormat="1" applyFont="1" applyFill="1" applyAlignment="1" applyProtection="1">
      <alignment horizontal="left" vertical="center"/>
      <protection/>
    </xf>
    <xf numFmtId="0" fontId="30" fillId="0" borderId="0" xfId="0" applyFont="1" applyAlignment="1">
      <alignment wrapText="1"/>
    </xf>
    <xf numFmtId="0" fontId="3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0" borderId="44" xfId="56" applyBorder="1" applyAlignment="1">
      <alignment horizontal="center"/>
      <protection/>
    </xf>
    <xf numFmtId="0" fontId="0" fillId="0" borderId="0" xfId="56" applyAlignment="1">
      <alignment horizontal="left"/>
      <protection/>
    </xf>
    <xf numFmtId="0" fontId="0" fillId="0" borderId="10" xfId="56" applyBorder="1" applyAlignment="1">
      <alignment horizontal="center" vertical="center" wrapText="1"/>
      <protection/>
    </xf>
    <xf numFmtId="0" fontId="44" fillId="0" borderId="10" xfId="56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54" fillId="0" borderId="13" xfId="0" applyFont="1" applyBorder="1" applyAlignment="1">
      <alignment horizontal="center" textRotation="90" wrapText="1"/>
    </xf>
    <xf numFmtId="0" fontId="54" fillId="0" borderId="11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23" fillId="0" borderId="2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3" fillId="0" borderId="37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 textRotation="90"/>
    </xf>
    <xf numFmtId="0" fontId="26" fillId="0" borderId="11" xfId="0" applyFont="1" applyFill="1" applyBorder="1" applyAlignment="1">
      <alignment horizontal="center" vertical="center" textRotation="90"/>
    </xf>
    <xf numFmtId="0" fontId="26" fillId="0" borderId="12" xfId="0" applyFont="1" applyFill="1" applyBorder="1" applyAlignment="1">
      <alignment horizontal="center" vertical="center" textRotation="90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5" fillId="0" borderId="11" xfId="0" applyFont="1" applyBorder="1" applyAlignment="1">
      <alignment horizontal="center" textRotation="90" wrapText="1"/>
    </xf>
    <xf numFmtId="0" fontId="25" fillId="0" borderId="12" xfId="0" applyFont="1" applyBorder="1" applyAlignment="1">
      <alignment horizontal="center" textRotation="90" wrapText="1"/>
    </xf>
    <xf numFmtId="0" fontId="23" fillId="0" borderId="10" xfId="0" applyFont="1" applyBorder="1" applyAlignment="1">
      <alignment textRotation="90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26" fillId="0" borderId="18" xfId="0" applyNumberFormat="1" applyFont="1" applyFill="1" applyBorder="1" applyAlignment="1">
      <alignment horizontal="left" vertical="top" wrapText="1"/>
    </xf>
    <xf numFmtId="0" fontId="26" fillId="0" borderId="44" xfId="0" applyNumberFormat="1" applyFont="1" applyFill="1" applyBorder="1" applyAlignment="1">
      <alignment horizontal="left" vertical="top" wrapText="1"/>
    </xf>
    <xf numFmtId="0" fontId="26" fillId="0" borderId="17" xfId="0" applyNumberFormat="1" applyFont="1" applyFill="1" applyBorder="1" applyAlignment="1">
      <alignment horizontal="left" vertical="top" wrapText="1"/>
    </xf>
    <xf numFmtId="0" fontId="26" fillId="0" borderId="27" xfId="0" applyNumberFormat="1" applyFont="1" applyFill="1" applyBorder="1" applyAlignment="1">
      <alignment horizontal="left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26" fillId="0" borderId="38" xfId="0" applyNumberFormat="1" applyFont="1" applyFill="1" applyBorder="1" applyAlignment="1">
      <alignment horizontal="left" vertical="top" wrapText="1"/>
    </xf>
    <xf numFmtId="0" fontId="26" fillId="0" borderId="24" xfId="0" applyNumberFormat="1" applyFont="1" applyFill="1" applyBorder="1" applyAlignment="1">
      <alignment horizontal="left" vertical="top" wrapText="1"/>
    </xf>
    <xf numFmtId="0" fontId="26" fillId="0" borderId="42" xfId="0" applyNumberFormat="1" applyFont="1" applyFill="1" applyBorder="1" applyAlignment="1">
      <alignment horizontal="left" vertical="top" wrapText="1"/>
    </xf>
    <xf numFmtId="0" fontId="26" fillId="0" borderId="36" xfId="0" applyNumberFormat="1" applyFont="1" applyFill="1" applyBorder="1" applyAlignment="1">
      <alignment horizontal="left" vertical="top" wrapText="1"/>
    </xf>
    <xf numFmtId="0" fontId="54" fillId="0" borderId="18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 wrapText="1"/>
    </xf>
    <xf numFmtId="0" fontId="54" fillId="0" borderId="36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26" fillId="0" borderId="20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55" applyNumberFormat="1" applyFont="1" applyFill="1" applyBorder="1" applyAlignment="1" applyProtection="1">
      <alignment horizontal="left" vertical="top" wrapText="1"/>
      <protection/>
    </xf>
    <xf numFmtId="0" fontId="0" fillId="0" borderId="0" xfId="55" applyNumberFormat="1" applyFill="1" applyBorder="1" applyAlignment="1" applyProtection="1">
      <alignment horizontal="left" vertical="top" wrapText="1"/>
      <protection/>
    </xf>
    <xf numFmtId="0" fontId="0" fillId="0" borderId="0" xfId="57" applyNumberFormat="1" applyFont="1" applyFill="1" applyBorder="1" applyAlignment="1" applyProtection="1">
      <alignment horizontal="justify" vertical="top" wrapText="1"/>
      <protection/>
    </xf>
    <xf numFmtId="0" fontId="0" fillId="0" borderId="0" xfId="57" applyNumberFormat="1" applyFill="1" applyBorder="1" applyAlignment="1" applyProtection="1">
      <alignment horizontal="justify" vertical="top" wrapText="1"/>
      <protection/>
    </xf>
    <xf numFmtId="0" fontId="0" fillId="0" borderId="0" xfId="57" applyAlignment="1">
      <alignment wrapText="1"/>
      <protection/>
    </xf>
    <xf numFmtId="0" fontId="0" fillId="0" borderId="0" xfId="57" applyNumberFormat="1" applyFont="1" applyFill="1" applyBorder="1" applyAlignment="1" applyProtection="1">
      <alignment horizontal="justify" vertical="top" wrapText="1"/>
      <protection/>
    </xf>
    <xf numFmtId="0" fontId="48" fillId="0" borderId="0" xfId="57" applyFont="1" applyFill="1" applyAlignment="1" applyProtection="1">
      <alignment horizontal="center"/>
      <protection hidden="1"/>
    </xf>
    <xf numFmtId="0" fontId="0" fillId="0" borderId="0" xfId="57" applyAlignment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wrapText="1"/>
    </xf>
    <xf numFmtId="49" fontId="0" fillId="0" borderId="0" xfId="45" applyNumberFormat="1" applyFont="1" applyFill="1" applyAlignment="1" applyProtection="1">
      <alignment horizontal="left" vertical="top" wrapText="1" indent="1"/>
      <protection/>
    </xf>
    <xf numFmtId="49" fontId="0" fillId="0" borderId="0" xfId="59" applyNumberFormat="1" applyFont="1" applyFill="1" applyAlignment="1" applyProtection="1">
      <alignment horizontal="left" vertical="top" wrapText="1" indent="1"/>
      <protection/>
    </xf>
    <xf numFmtId="49" fontId="0" fillId="0" borderId="0" xfId="59" applyNumberFormat="1" applyFont="1" applyFill="1" applyAlignment="1" applyProtection="1">
      <alignment horizontal="left" vertical="top" wrapText="1" indent="1"/>
      <protection hidden="1"/>
    </xf>
    <xf numFmtId="0" fontId="0" fillId="0" borderId="13" xfId="59" applyNumberFormat="1" applyFont="1" applyFill="1" applyBorder="1" applyAlignment="1" applyProtection="1">
      <alignment horizontal="center" vertical="center"/>
      <protection hidden="1"/>
    </xf>
    <xf numFmtId="0" fontId="0" fillId="0" borderId="12" xfId="59" applyNumberFormat="1" applyFont="1" applyFill="1" applyBorder="1" applyAlignment="1" applyProtection="1">
      <alignment horizontal="center" vertical="center"/>
      <protection hidden="1"/>
    </xf>
    <xf numFmtId="49" fontId="20" fillId="0" borderId="13" xfId="59" applyNumberFormat="1" applyFont="1" applyFill="1" applyBorder="1" applyAlignment="1" applyProtection="1">
      <alignment horizontal="center" vertical="center"/>
      <protection/>
    </xf>
    <xf numFmtId="49" fontId="20" fillId="0" borderId="12" xfId="59" applyNumberFormat="1" applyFont="1" applyFill="1" applyBorder="1" applyAlignment="1" applyProtection="1">
      <alignment horizontal="center" vertical="center"/>
      <protection/>
    </xf>
    <xf numFmtId="1" fontId="0" fillId="0" borderId="13" xfId="59" applyNumberFormat="1" applyFont="1" applyFill="1" applyBorder="1" applyAlignment="1" applyProtection="1">
      <alignment horizontal="center" vertical="center"/>
      <protection hidden="1"/>
    </xf>
    <xf numFmtId="0" fontId="0" fillId="0" borderId="12" xfId="59" applyFont="1" applyFill="1" applyBorder="1" applyAlignment="1" applyProtection="1">
      <alignment horizontal="center" vertical="center"/>
      <protection hidden="1"/>
    </xf>
    <xf numFmtId="0" fontId="0" fillId="0" borderId="13" xfId="59" applyFont="1" applyFill="1" applyBorder="1" applyAlignment="1" applyProtection="1">
      <alignment horizontal="center" vertical="center"/>
      <protection hidden="1"/>
    </xf>
    <xf numFmtId="0" fontId="0" fillId="0" borderId="10" xfId="59" applyFont="1" applyFill="1" applyBorder="1" applyAlignment="1" applyProtection="1">
      <alignment horizontal="center" vertical="center"/>
      <protection hidden="1"/>
    </xf>
    <xf numFmtId="49" fontId="20" fillId="0" borderId="17" xfId="59" applyNumberFormat="1" applyFont="1" applyFill="1" applyBorder="1" applyAlignment="1" applyProtection="1">
      <alignment horizontal="center" vertical="center"/>
      <protection/>
    </xf>
    <xf numFmtId="49" fontId="20" fillId="0" borderId="18" xfId="59" applyNumberFormat="1" applyFont="1" applyFill="1" applyBorder="1" applyAlignment="1" applyProtection="1">
      <alignment horizontal="center" vertical="center"/>
      <protection/>
    </xf>
    <xf numFmtId="49" fontId="20" fillId="0" borderId="12" xfId="59" applyNumberFormat="1" applyFont="1" applyFill="1" applyBorder="1" applyAlignment="1" applyProtection="1">
      <alignment horizontal="center" vertical="center"/>
      <protection/>
    </xf>
    <xf numFmtId="49" fontId="42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13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49" fontId="21" fillId="0" borderId="13" xfId="59" applyNumberFormat="1" applyFont="1" applyFill="1" applyBorder="1" applyAlignment="1" applyProtection="1">
      <alignment horizontal="center" vertical="center" textRotation="90"/>
      <protection hidden="1"/>
    </xf>
    <xf numFmtId="49" fontId="21" fillId="0" borderId="12" xfId="59" applyNumberFormat="1" applyFont="1" applyFill="1" applyBorder="1" applyAlignment="1" applyProtection="1">
      <alignment horizontal="center" vertical="center" textRotation="90"/>
      <protection hidden="1"/>
    </xf>
    <xf numFmtId="49" fontId="21" fillId="0" borderId="11" xfId="59" applyNumberFormat="1" applyFont="1" applyFill="1" applyBorder="1" applyAlignment="1" applyProtection="1">
      <alignment horizontal="center" vertical="center" textRotation="90"/>
      <protection hidden="1"/>
    </xf>
    <xf numFmtId="49" fontId="41" fillId="0" borderId="10" xfId="59" applyNumberFormat="1" applyFont="1" applyFill="1" applyBorder="1" applyAlignment="1" applyProtection="1">
      <alignment horizontal="left" textRotation="90" wrapText="1" shrinkToFit="1"/>
      <protection hidden="1"/>
    </xf>
    <xf numFmtId="0" fontId="41" fillId="0" borderId="10" xfId="59" applyFont="1" applyFill="1" applyBorder="1" applyAlignment="1" applyProtection="1">
      <alignment horizontal="left" textRotation="90" wrapText="1" shrinkToFit="1"/>
      <protection hidden="1"/>
    </xf>
    <xf numFmtId="0" fontId="0" fillId="0" borderId="20" xfId="59" applyFont="1" applyFill="1" applyBorder="1" applyAlignment="1" applyProtection="1">
      <alignment horizontal="center" vertical="center" wrapText="1"/>
      <protection hidden="1"/>
    </xf>
    <xf numFmtId="0" fontId="0" fillId="0" borderId="37" xfId="59" applyFont="1" applyFill="1" applyBorder="1" applyAlignment="1" applyProtection="1">
      <alignment horizontal="center" vertical="center" wrapText="1"/>
      <protection hidden="1"/>
    </xf>
    <xf numFmtId="0" fontId="0" fillId="0" borderId="18" xfId="59" applyFont="1" applyFill="1" applyBorder="1" applyAlignment="1" applyProtection="1">
      <alignment horizontal="center" vertical="center" wrapText="1"/>
      <protection hidden="1"/>
    </xf>
    <xf numFmtId="0" fontId="0" fillId="0" borderId="44" xfId="59" applyFont="1" applyFill="1" applyBorder="1" applyAlignment="1" applyProtection="1">
      <alignment horizontal="center" vertical="center" wrapText="1"/>
      <protection hidden="1"/>
    </xf>
    <xf numFmtId="0" fontId="0" fillId="0" borderId="17" xfId="59" applyFont="1" applyFill="1" applyBorder="1" applyAlignment="1" applyProtection="1">
      <alignment horizontal="center" vertical="center" wrapText="1"/>
      <protection hidden="1"/>
    </xf>
    <xf numFmtId="0" fontId="0" fillId="0" borderId="24" xfId="59" applyFont="1" applyFill="1" applyBorder="1" applyAlignment="1" applyProtection="1">
      <alignment horizontal="center" vertical="center" wrapText="1"/>
      <protection hidden="1"/>
    </xf>
    <xf numFmtId="0" fontId="0" fillId="0" borderId="42" xfId="59" applyFont="1" applyFill="1" applyBorder="1" applyAlignment="1" applyProtection="1">
      <alignment horizontal="center" vertical="center" wrapText="1"/>
      <protection hidden="1"/>
    </xf>
    <xf numFmtId="0" fontId="0" fillId="0" borderId="36" xfId="59" applyFont="1" applyFill="1" applyBorder="1" applyAlignment="1" applyProtection="1">
      <alignment horizontal="center" vertical="center" wrapText="1"/>
      <protection hidden="1"/>
    </xf>
    <xf numFmtId="0" fontId="22" fillId="0" borderId="13" xfId="59" applyFont="1" applyFill="1" applyBorder="1" applyAlignment="1" applyProtection="1">
      <alignment horizontal="center" textRotation="90" wrapText="1"/>
      <protection hidden="1"/>
    </xf>
    <xf numFmtId="0" fontId="22" fillId="0" borderId="11" xfId="59" applyFont="1" applyFill="1" applyBorder="1" applyAlignment="1" applyProtection="1">
      <alignment horizontal="center" textRotation="90" wrapText="1"/>
      <protection hidden="1"/>
    </xf>
    <xf numFmtId="0" fontId="22" fillId="0" borderId="12" xfId="59" applyFont="1" applyFill="1" applyBorder="1" applyAlignment="1" applyProtection="1">
      <alignment horizontal="center" textRotation="90" wrapText="1"/>
      <protection hidden="1"/>
    </xf>
    <xf numFmtId="0" fontId="22" fillId="0" borderId="10" xfId="59" applyFont="1" applyFill="1" applyBorder="1" applyAlignment="1" applyProtection="1">
      <alignment horizontal="center" textRotation="90" wrapText="1"/>
      <protection hidden="1"/>
    </xf>
    <xf numFmtId="0" fontId="22" fillId="0" borderId="10" xfId="59" applyFont="1" applyFill="1" applyBorder="1" applyAlignment="1" applyProtection="1">
      <alignment horizontal="center" textRotation="90" wrapText="1" shrinkToFit="1"/>
      <protection hidden="1"/>
    </xf>
    <xf numFmtId="0" fontId="21" fillId="0" borderId="20" xfId="59" applyFont="1" applyFill="1" applyBorder="1" applyAlignment="1" applyProtection="1">
      <alignment horizontal="center" vertical="center"/>
      <protection hidden="1"/>
    </xf>
    <xf numFmtId="0" fontId="21" fillId="0" borderId="21" xfId="59" applyFont="1" applyFill="1" applyBorder="1" applyAlignment="1" applyProtection="1">
      <alignment horizontal="center" vertical="center"/>
      <protection hidden="1"/>
    </xf>
    <xf numFmtId="0" fontId="20" fillId="0" borderId="10" xfId="59" applyFont="1" applyFill="1" applyBorder="1" applyAlignment="1" applyProtection="1">
      <alignment horizontal="center" vertical="center" textRotation="90"/>
      <protection hidden="1"/>
    </xf>
    <xf numFmtId="0" fontId="0" fillId="0" borderId="10" xfId="59" applyFont="1" applyFill="1" applyBorder="1" applyAlignment="1" applyProtection="1">
      <alignment/>
      <protection hidden="1"/>
    </xf>
    <xf numFmtId="49" fontId="22" fillId="0" borderId="10" xfId="59" applyNumberFormat="1" applyFont="1" applyFill="1" applyBorder="1" applyAlignment="1" applyProtection="1">
      <alignment horizontal="left" textRotation="90" wrapText="1" shrinkToFit="1"/>
      <protection hidden="1"/>
    </xf>
    <xf numFmtId="0" fontId="22" fillId="0" borderId="10" xfId="59" applyFont="1" applyFill="1" applyBorder="1" applyAlignment="1" applyProtection="1">
      <alignment horizontal="left" textRotation="90" wrapText="1" shrinkToFit="1"/>
      <protection hidden="1"/>
    </xf>
    <xf numFmtId="0" fontId="21" fillId="0" borderId="37" xfId="59" applyFont="1" applyFill="1" applyBorder="1" applyAlignment="1" applyProtection="1">
      <alignment horizontal="center" vertical="center"/>
      <protection hidden="1"/>
    </xf>
    <xf numFmtId="0" fontId="21" fillId="0" borderId="10" xfId="59" applyFont="1" applyFill="1" applyBorder="1" applyAlignment="1" applyProtection="1">
      <alignment horizontal="center" vertical="center"/>
      <protection hidden="1"/>
    </xf>
    <xf numFmtId="49" fontId="36" fillId="0" borderId="0" xfId="59" applyNumberFormat="1" applyFont="1" applyFill="1" applyBorder="1" applyAlignment="1" applyProtection="1">
      <alignment horizontal="left" vertical="top"/>
      <protection hidden="1"/>
    </xf>
    <xf numFmtId="0" fontId="35" fillId="0" borderId="0" xfId="59" applyFont="1" applyFill="1" applyBorder="1" applyAlignment="1" applyProtection="1">
      <alignment horizontal="left" vertical="top" wrapText="1"/>
      <protection/>
    </xf>
    <xf numFmtId="0" fontId="25" fillId="0" borderId="0" xfId="59" applyFont="1" applyFill="1" applyAlignment="1" applyProtection="1">
      <alignment horizontal="center"/>
      <protection hidden="1"/>
    </xf>
    <xf numFmtId="49" fontId="35" fillId="0" borderId="0" xfId="59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0" fillId="0" borderId="13" xfId="59" applyFont="1" applyFill="1" applyBorder="1" applyAlignment="1" applyProtection="1">
      <alignment horizontal="center" vertical="center" textRotation="90"/>
      <protection hidden="1"/>
    </xf>
    <xf numFmtId="0" fontId="0" fillId="0" borderId="11" xfId="59" applyFont="1" applyFill="1" applyBorder="1" applyAlignment="1" applyProtection="1">
      <alignment horizontal="center" vertical="center" textRotation="90"/>
      <protection hidden="1"/>
    </xf>
    <xf numFmtId="0" fontId="0" fillId="0" borderId="12" xfId="59" applyFont="1" applyFill="1" applyBorder="1" applyAlignment="1" applyProtection="1">
      <alignment horizontal="center" vertical="center" textRotation="90"/>
      <protection hidden="1"/>
    </xf>
    <xf numFmtId="0" fontId="0" fillId="0" borderId="21" xfId="59" applyFont="1" applyFill="1" applyBorder="1" applyProtection="1">
      <alignment/>
      <protection hidden="1"/>
    </xf>
    <xf numFmtId="0" fontId="0" fillId="0" borderId="37" xfId="59" applyFont="1" applyFill="1" applyBorder="1" applyProtection="1">
      <alignment/>
      <protection hidden="1"/>
    </xf>
    <xf numFmtId="0" fontId="35" fillId="0" borderId="0" xfId="59" applyFont="1" applyFill="1" applyAlignment="1" applyProtection="1">
      <alignment wrapText="1"/>
      <protection hidden="1"/>
    </xf>
    <xf numFmtId="0" fontId="25" fillId="0" borderId="0" xfId="0" applyFont="1" applyAlignment="1">
      <alignment wrapText="1"/>
    </xf>
    <xf numFmtId="0" fontId="36" fillId="0" borderId="0" xfId="59" applyFont="1" applyFill="1" applyBorder="1" applyAlignment="1" applyProtection="1">
      <alignment horizontal="left" vertical="center" wrapText="1"/>
      <protection hidden="1"/>
    </xf>
    <xf numFmtId="1" fontId="40" fillId="0" borderId="0" xfId="59" applyNumberFormat="1" applyFont="1" applyFill="1" applyAlignment="1" applyProtection="1">
      <alignment/>
      <protection hidden="1"/>
    </xf>
    <xf numFmtId="0" fontId="47" fillId="0" borderId="0" xfId="0" applyFont="1" applyAlignment="1">
      <alignment/>
    </xf>
    <xf numFmtId="0" fontId="45" fillId="0" borderId="0" xfId="59" applyFont="1" applyFill="1" applyBorder="1" applyAlignment="1" applyProtection="1">
      <alignment horizontal="center"/>
      <protection hidden="1"/>
    </xf>
    <xf numFmtId="0" fontId="46" fillId="0" borderId="0" xfId="59" applyFont="1" applyFill="1" applyAlignment="1">
      <alignment/>
      <protection/>
    </xf>
    <xf numFmtId="172" fontId="40" fillId="0" borderId="0" xfId="59" applyNumberFormat="1" applyFont="1" applyFill="1" applyBorder="1" applyAlignment="1" applyProtection="1">
      <alignment horizontal="center" vertical="center" wrapText="1"/>
      <protection/>
    </xf>
    <xf numFmtId="0" fontId="36" fillId="0" borderId="0" xfId="59" applyFont="1" applyFill="1" applyBorder="1" applyAlignment="1" applyProtection="1">
      <alignment horizontal="left" vertical="center"/>
      <protection hidden="1"/>
    </xf>
    <xf numFmtId="49" fontId="0" fillId="0" borderId="0" xfId="59" applyNumberFormat="1" applyFont="1" applyFill="1" applyAlignment="1" applyProtection="1">
      <alignment horizontal="left" vertical="center"/>
      <protection/>
    </xf>
    <xf numFmtId="49" fontId="35" fillId="0" borderId="0" xfId="59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Уч.план 140448 (9кл.)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РУП 120714 ЗИО-14.02" xfId="56"/>
    <cellStyle name="Обычный_РУП 230115 (9 кл.)" xfId="57"/>
    <cellStyle name="Обычный_Титул" xfId="58"/>
    <cellStyle name="Обычный_Уч.план 140448 (9кл.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7B6D"/>
      <rgbColor rgb="00ABFFAB"/>
      <rgbColor rgb="000000FF"/>
      <rgbColor rgb="00C7FF75"/>
      <rgbColor rgb="00EAEAEA"/>
      <rgbColor rgb="0000FFFF"/>
      <rgbColor rgb="00F5F8E3"/>
      <rgbColor rgb="003FFF3F"/>
      <rgbColor rgb="00000080"/>
      <rgbColor rgb="00E3F1F9"/>
      <rgbColor rgb="00BEF0FB"/>
      <rgbColor rgb="00DAFAE2"/>
      <rgbColor rgb="00D9D9D9"/>
      <rgbColor rgb="005F5F5F"/>
      <rgbColor rgb="009999FF"/>
      <rgbColor rgb="00993366"/>
      <rgbColor rgb="00FFFFCC"/>
      <rgbColor rgb="00CCFFFF"/>
      <rgbColor rgb="00660066"/>
      <rgbColor rgb="00003399"/>
      <rgbColor rgb="000066CC"/>
      <rgbColor rgb="00CCCCFF"/>
      <rgbColor rgb="00000080"/>
      <rgbColor rgb="00FF0000"/>
      <rgbColor rgb="00FFFF00"/>
      <rgbColor rgb="0000FFFF"/>
      <rgbColor rgb="0003D74A"/>
      <rgbColor rgb="00800000"/>
      <rgbColor rgb="00008080"/>
      <rgbColor rgb="000000FF"/>
      <rgbColor rgb="00A7F9F7"/>
      <rgbColor rgb="00CCFFFF"/>
      <rgbColor rgb="00B7FFB7"/>
      <rgbColor rgb="00FFFF99"/>
      <rgbColor rgb="00CCECFF"/>
      <rgbColor rgb="00FF99CC"/>
      <rgbColor rgb="00FAF8C6"/>
      <rgbColor rgb="00F5F8E3"/>
      <rgbColor rgb="00DFEDE7"/>
      <rgbColor rgb="008DE3AE"/>
      <rgbColor rgb="007BD81E"/>
      <rgbColor rgb="00FFDE0C"/>
      <rgbColor rgb="00FFEA6D"/>
      <rgbColor rgb="00FF6600"/>
      <rgbColor rgb="00666699"/>
      <rgbColor rgb="00B2B2B2"/>
      <rgbColor rgb="00003366"/>
      <rgbColor rgb="0089EB92"/>
      <rgbColor rgb="00C2DD61"/>
      <rgbColor rgb="00EAEAEA"/>
      <rgbColor rgb="00DEFFD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495300</xdr:colOff>
      <xdr:row>80</xdr:row>
      <xdr:rowOff>19050</xdr:rowOff>
    </xdr:from>
    <xdr:ext cx="1047750" cy="1524000"/>
    <xdr:sp fLocksText="0">
      <xdr:nvSpPr>
        <xdr:cNvPr id="1" name="TextBox 2"/>
        <xdr:cNvSpPr txBox="1">
          <a:spLocks noChangeArrowheads="1"/>
        </xdr:cNvSpPr>
      </xdr:nvSpPr>
      <xdr:spPr>
        <a:xfrm>
          <a:off x="14678025" y="16983075"/>
          <a:ext cx="104775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20" width="3.00390625" style="1" customWidth="1"/>
    <col min="21" max="21" width="1.37890625" style="1" customWidth="1"/>
    <col min="22" max="30" width="3.00390625" style="1" customWidth="1"/>
    <col min="31" max="31" width="2.75390625" style="1" customWidth="1"/>
    <col min="32" max="34" width="6.75390625" style="1" customWidth="1"/>
    <col min="35" max="35" width="26.125" style="1" customWidth="1"/>
    <col min="36" max="36" width="18.00390625" style="1" customWidth="1"/>
    <col min="37" max="37" width="6.75390625" style="1" customWidth="1"/>
    <col min="38" max="38" width="10.25390625" style="1" customWidth="1"/>
    <col min="39" max="42" width="8.625" style="1" customWidth="1"/>
    <col min="43" max="43" width="6.25390625" style="1" customWidth="1"/>
    <col min="44" max="16384" width="9.125" style="1" customWidth="1"/>
  </cols>
  <sheetData>
    <row r="1" spans="1:49" ht="19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1"/>
      <c r="AN1" s="21"/>
      <c r="AO1" s="21"/>
      <c r="AP1" s="21"/>
      <c r="AQ1" s="21"/>
      <c r="AR1" s="20"/>
      <c r="AS1" s="20"/>
      <c r="AT1" s="20"/>
      <c r="AU1" s="20"/>
      <c r="AV1" s="20"/>
      <c r="AW1" s="20"/>
    </row>
    <row r="2" spans="1:49" s="200" customFormat="1" ht="18.75">
      <c r="A2" s="396" t="s">
        <v>228</v>
      </c>
      <c r="B2" s="396"/>
      <c r="C2" s="396"/>
      <c r="D2" s="396"/>
      <c r="E2" s="396"/>
      <c r="F2" s="396"/>
      <c r="G2" s="396"/>
      <c r="H2" s="396"/>
      <c r="I2" s="39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23" t="s">
        <v>172</v>
      </c>
      <c r="AJ2" s="25"/>
      <c r="AK2" s="25"/>
      <c r="AL2" s="25"/>
      <c r="AM2" s="25"/>
      <c r="AN2" s="25"/>
      <c r="AO2" s="25"/>
      <c r="AP2" s="25"/>
      <c r="AQ2" s="199"/>
      <c r="AR2" s="25"/>
      <c r="AS2" s="25"/>
      <c r="AT2" s="22"/>
      <c r="AU2" s="22"/>
      <c r="AV2" s="20"/>
      <c r="AW2" s="20"/>
    </row>
    <row r="3" spans="1:49" ht="19.5">
      <c r="A3" s="109" t="s">
        <v>229</v>
      </c>
      <c r="B3" s="25"/>
      <c r="C3" s="25"/>
      <c r="D3" s="25"/>
      <c r="E3" s="25"/>
      <c r="F3" s="25"/>
      <c r="G3" s="25"/>
      <c r="H3" s="25"/>
      <c r="I3" s="25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109" t="s">
        <v>224</v>
      </c>
      <c r="AJ3" s="109" t="s">
        <v>122</v>
      </c>
      <c r="AK3" s="109"/>
      <c r="AM3" s="109"/>
      <c r="AN3" s="109"/>
      <c r="AO3" s="109"/>
      <c r="AP3" s="109"/>
      <c r="AQ3" s="23"/>
      <c r="AR3" s="23"/>
      <c r="AS3" s="23"/>
      <c r="AT3" s="22"/>
      <c r="AU3" s="22"/>
      <c r="AV3" s="20"/>
      <c r="AW3" s="20"/>
    </row>
    <row r="4" spans="1:49" ht="19.5">
      <c r="A4" s="109" t="s">
        <v>230</v>
      </c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109" t="s">
        <v>356</v>
      </c>
      <c r="AJ4" s="109"/>
      <c r="AK4" s="109"/>
      <c r="AL4" s="109"/>
      <c r="AM4" s="109"/>
      <c r="AN4" s="109"/>
      <c r="AO4" s="109"/>
      <c r="AP4" s="109"/>
      <c r="AQ4" s="23"/>
      <c r="AR4" s="23"/>
      <c r="AS4" s="23"/>
      <c r="AT4" s="22"/>
      <c r="AU4" s="22"/>
      <c r="AV4" s="20"/>
      <c r="AW4" s="20"/>
    </row>
    <row r="5" spans="1:49" ht="19.5">
      <c r="A5" s="109" t="s">
        <v>356</v>
      </c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2"/>
      <c r="AU5" s="22"/>
      <c r="AV5" s="20"/>
      <c r="AW5" s="20"/>
    </row>
    <row r="6" spans="1:49" ht="19.5">
      <c r="A6" s="25"/>
      <c r="B6" s="25"/>
      <c r="C6" s="25"/>
      <c r="D6" s="25"/>
      <c r="E6" s="25"/>
      <c r="F6" s="25"/>
      <c r="G6" s="25"/>
      <c r="H6" s="25"/>
      <c r="I6" s="25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2"/>
      <c r="AU6" s="22"/>
      <c r="AV6" s="20"/>
      <c r="AW6" s="20"/>
    </row>
    <row r="7" spans="1:49" ht="19.5">
      <c r="A7" s="25"/>
      <c r="B7" s="25"/>
      <c r="C7" s="25"/>
      <c r="D7" s="25"/>
      <c r="E7" s="25"/>
      <c r="F7" s="25"/>
      <c r="G7" s="25"/>
      <c r="H7" s="25"/>
      <c r="I7" s="2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2"/>
      <c r="AU7" s="22"/>
      <c r="AV7" s="20"/>
      <c r="AW7" s="20"/>
    </row>
    <row r="8" spans="1:49" ht="19.5">
      <c r="A8" s="25"/>
      <c r="B8" s="25"/>
      <c r="C8" s="25"/>
      <c r="D8" s="25"/>
      <c r="E8" s="25"/>
      <c r="F8" s="25"/>
      <c r="G8" s="25"/>
      <c r="H8" s="25"/>
      <c r="I8" s="2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2"/>
      <c r="AU8" s="22"/>
      <c r="AV8" s="20"/>
      <c r="AW8" s="20"/>
    </row>
    <row r="9" spans="1:49" ht="19.5">
      <c r="A9" s="25"/>
      <c r="B9" s="25"/>
      <c r="C9" s="25"/>
      <c r="D9" s="25"/>
      <c r="E9" s="25"/>
      <c r="F9" s="25"/>
      <c r="G9" s="25"/>
      <c r="H9" s="25"/>
      <c r="I9" s="25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2"/>
      <c r="AU9" s="22"/>
      <c r="AV9" s="20"/>
      <c r="AW9" s="20"/>
    </row>
    <row r="10" spans="1:49" ht="18.75">
      <c r="A10" s="26"/>
      <c r="B10" s="26"/>
      <c r="C10" s="26"/>
      <c r="D10" s="26"/>
      <c r="E10" s="26"/>
      <c r="F10" s="26"/>
      <c r="G10" s="26"/>
      <c r="H10" s="2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 t="s">
        <v>101</v>
      </c>
      <c r="AG10" s="27"/>
      <c r="AH10" s="27"/>
      <c r="AI10" s="27"/>
      <c r="AJ10" s="29"/>
      <c r="AK10" s="29"/>
      <c r="AL10" s="29"/>
      <c r="AM10" s="29"/>
      <c r="AN10" s="29"/>
      <c r="AO10" s="29"/>
      <c r="AP10" s="29"/>
      <c r="AQ10" s="29"/>
      <c r="AR10" s="20"/>
      <c r="AS10" s="20"/>
      <c r="AT10" s="20"/>
      <c r="AU10" s="20"/>
      <c r="AV10" s="20"/>
      <c r="AW10" s="20"/>
    </row>
    <row r="11" spans="1:49" ht="18.75">
      <c r="A11" s="26"/>
      <c r="B11" s="26"/>
      <c r="C11" s="26"/>
      <c r="D11" s="26"/>
      <c r="E11" s="26"/>
      <c r="F11" s="26"/>
      <c r="G11" s="26"/>
      <c r="H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27"/>
      <c r="AH11" s="27"/>
      <c r="AI11" s="27"/>
      <c r="AJ11" s="29"/>
      <c r="AK11" s="29"/>
      <c r="AL11" s="29"/>
      <c r="AM11" s="29"/>
      <c r="AN11" s="29"/>
      <c r="AO11" s="29"/>
      <c r="AP11" s="29"/>
      <c r="AQ11" s="29"/>
      <c r="AR11" s="20"/>
      <c r="AS11" s="20"/>
      <c r="AT11" s="20"/>
      <c r="AU11" s="20"/>
      <c r="AV11" s="20"/>
      <c r="AW11" s="20"/>
    </row>
    <row r="12" spans="1:49" ht="18.75">
      <c r="A12" s="26"/>
      <c r="B12" s="26"/>
      <c r="C12" s="26"/>
      <c r="D12" s="26"/>
      <c r="E12" s="26"/>
      <c r="F12" s="26"/>
      <c r="G12" s="26"/>
      <c r="H12" s="26"/>
      <c r="J12" s="27"/>
      <c r="K12" s="27"/>
      <c r="L12" s="27"/>
      <c r="M12" s="27"/>
      <c r="N12" s="27"/>
      <c r="O12" s="27"/>
      <c r="P12" s="399" t="s">
        <v>231</v>
      </c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29"/>
      <c r="AL12" s="29"/>
      <c r="AM12" s="29"/>
      <c r="AN12" s="29"/>
      <c r="AO12" s="29"/>
      <c r="AP12" s="29"/>
      <c r="AQ12" s="29"/>
      <c r="AR12" s="20"/>
      <c r="AS12" s="20"/>
      <c r="AT12" s="20"/>
      <c r="AU12" s="20"/>
      <c r="AV12" s="20"/>
      <c r="AW12" s="20"/>
    </row>
    <row r="13" spans="2:49" ht="18.7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4" t="s">
        <v>223</v>
      </c>
      <c r="AG13" s="30"/>
      <c r="AH13" s="30"/>
      <c r="AI13" s="30"/>
      <c r="AJ13" s="30"/>
      <c r="AK13" s="30"/>
      <c r="AL13" s="30"/>
      <c r="AM13" s="29"/>
      <c r="AN13" s="29"/>
      <c r="AO13" s="29"/>
      <c r="AP13" s="29"/>
      <c r="AQ13" s="29"/>
      <c r="AR13" s="20"/>
      <c r="AS13" s="20"/>
      <c r="AT13" s="20"/>
      <c r="AU13" s="20"/>
      <c r="AV13" s="20"/>
      <c r="AW13" s="20"/>
    </row>
    <row r="14" spans="1:49" ht="18.75">
      <c r="A14" s="24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4" t="s">
        <v>147</v>
      </c>
      <c r="AG14" s="30"/>
      <c r="AH14" s="30"/>
      <c r="AI14" s="30"/>
      <c r="AJ14" s="30"/>
      <c r="AK14" s="30"/>
      <c r="AL14" s="30"/>
      <c r="AM14" s="29"/>
      <c r="AN14" s="29"/>
      <c r="AO14" s="29"/>
      <c r="AP14" s="29"/>
      <c r="AQ14" s="29"/>
      <c r="AR14" s="20"/>
      <c r="AS14" s="20"/>
      <c r="AT14" s="20"/>
      <c r="AU14" s="20"/>
      <c r="AV14" s="20"/>
      <c r="AW14" s="20"/>
    </row>
    <row r="15" spans="2:49" ht="18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9"/>
      <c r="AN15" s="29"/>
      <c r="AO15" s="29"/>
      <c r="AP15" s="29"/>
      <c r="AQ15" s="29"/>
      <c r="AR15" s="20"/>
      <c r="AS15" s="20"/>
      <c r="AT15" s="20"/>
      <c r="AU15" s="20"/>
      <c r="AV15" s="20"/>
      <c r="AW15" s="20"/>
    </row>
    <row r="16" spans="1:49" ht="18.75">
      <c r="A16" s="24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9"/>
      <c r="AN16" s="29"/>
      <c r="AO16" s="29"/>
      <c r="AP16" s="29"/>
      <c r="AQ16" s="29"/>
      <c r="AR16" s="20"/>
      <c r="AS16" s="20"/>
      <c r="AT16" s="20"/>
      <c r="AU16" s="20"/>
      <c r="AV16" s="20"/>
      <c r="AW16" s="20"/>
    </row>
    <row r="17" spans="1:49" ht="18.75">
      <c r="A17" s="24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29"/>
      <c r="AN17" s="29"/>
      <c r="AO17" s="29"/>
      <c r="AP17" s="29"/>
      <c r="AQ17" s="29"/>
      <c r="AR17" s="20"/>
      <c r="AS17" s="20"/>
      <c r="AT17" s="20"/>
      <c r="AU17" s="20"/>
      <c r="AV17" s="20"/>
      <c r="AW17" s="20"/>
    </row>
    <row r="18" spans="1:49" ht="18.75">
      <c r="A18" s="24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 t="s">
        <v>126</v>
      </c>
      <c r="AG18" s="30"/>
      <c r="AH18" s="30"/>
      <c r="AI18" s="30"/>
      <c r="AJ18" s="30"/>
      <c r="AK18" s="30"/>
      <c r="AL18" s="30"/>
      <c r="AM18" s="29"/>
      <c r="AN18" s="29"/>
      <c r="AO18" s="29"/>
      <c r="AP18" s="29"/>
      <c r="AQ18" s="29"/>
      <c r="AR18" s="20"/>
      <c r="AS18" s="20"/>
      <c r="AT18" s="20"/>
      <c r="AU18" s="20"/>
      <c r="AV18" s="20"/>
      <c r="AW18" s="20"/>
    </row>
    <row r="19" spans="1:49" ht="18.75">
      <c r="A19" s="24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AA19" s="30"/>
      <c r="AB19" s="30"/>
      <c r="AC19" s="30"/>
      <c r="AD19" s="30"/>
      <c r="AE19" s="30"/>
      <c r="AF19" s="30" t="s">
        <v>264</v>
      </c>
      <c r="AG19" s="30"/>
      <c r="AH19" s="30"/>
      <c r="AI19" s="30"/>
      <c r="AJ19" s="30"/>
      <c r="AK19" s="30"/>
      <c r="AL19" s="30"/>
      <c r="AM19" s="29"/>
      <c r="AN19" s="29"/>
      <c r="AO19" s="29"/>
      <c r="AP19" s="29"/>
      <c r="AQ19" s="29"/>
      <c r="AR19" s="20"/>
      <c r="AS19" s="20"/>
      <c r="AT19" s="20"/>
      <c r="AU19" s="20"/>
      <c r="AV19" s="20"/>
      <c r="AW19" s="20"/>
    </row>
    <row r="20" spans="1:49" ht="18.75">
      <c r="A20" s="22"/>
      <c r="B20" s="22"/>
      <c r="C20" s="22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25" t="s">
        <v>233</v>
      </c>
      <c r="AG20" s="31"/>
      <c r="AH20" s="31"/>
      <c r="AI20" s="31"/>
      <c r="AJ20" s="31"/>
      <c r="AK20" s="31"/>
      <c r="AL20" s="29"/>
      <c r="AM20" s="22"/>
      <c r="AN20" s="32"/>
      <c r="AO20" s="32"/>
      <c r="AP20" s="22"/>
      <c r="AQ20" s="22"/>
      <c r="AR20" s="20"/>
      <c r="AS20" s="20"/>
      <c r="AT20" s="20"/>
      <c r="AU20" s="20"/>
      <c r="AV20" s="20"/>
      <c r="AW20" s="20"/>
    </row>
    <row r="21" spans="1:49" ht="18.75">
      <c r="A21" s="22"/>
      <c r="B21" s="22"/>
      <c r="C21" s="22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25"/>
      <c r="AG21" s="31"/>
      <c r="AH21" s="31"/>
      <c r="AI21" s="31"/>
      <c r="AJ21" s="31"/>
      <c r="AK21" s="31"/>
      <c r="AL21" s="29"/>
      <c r="AM21" s="22"/>
      <c r="AN21" s="32"/>
      <c r="AO21" s="32"/>
      <c r="AP21" s="22"/>
      <c r="AQ21" s="22"/>
      <c r="AR21" s="20"/>
      <c r="AS21" s="20"/>
      <c r="AT21" s="20"/>
      <c r="AU21" s="20"/>
      <c r="AV21" s="20"/>
      <c r="AW21" s="20"/>
    </row>
    <row r="22" spans="1:49" ht="18.75">
      <c r="A22" s="22"/>
      <c r="B22" s="22"/>
      <c r="C22" s="22"/>
      <c r="D22" s="25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/>
      <c r="AM22" s="22"/>
      <c r="AN22" s="32"/>
      <c r="AO22" s="32"/>
      <c r="AP22" s="22"/>
      <c r="AQ22" s="22"/>
      <c r="AR22" s="20"/>
      <c r="AS22" s="20"/>
      <c r="AT22" s="20"/>
      <c r="AU22" s="20"/>
      <c r="AV22" s="20"/>
      <c r="AW22" s="20"/>
    </row>
    <row r="23" spans="1:49" ht="38.25" customHeight="1">
      <c r="A23" s="22"/>
      <c r="B23" s="22"/>
      <c r="C23" s="22"/>
      <c r="D23" s="2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7" t="s">
        <v>6</v>
      </c>
      <c r="AF23" s="31"/>
      <c r="AG23" s="31"/>
      <c r="AH23" s="31"/>
      <c r="AI23" s="31"/>
      <c r="AJ23" s="401" t="s">
        <v>265</v>
      </c>
      <c r="AK23" s="401"/>
      <c r="AL23" s="401"/>
      <c r="AM23" s="401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</row>
    <row r="24" spans="1:49" ht="18.75">
      <c r="A24" s="22"/>
      <c r="B24" s="22"/>
      <c r="C24" s="22"/>
      <c r="D24" s="25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3" t="s">
        <v>123</v>
      </c>
      <c r="AF24" s="31"/>
      <c r="AG24" s="31"/>
      <c r="AH24" s="31"/>
      <c r="AI24" s="31"/>
      <c r="AJ24" s="391" t="s">
        <v>5</v>
      </c>
      <c r="AK24" s="391"/>
      <c r="AL24" s="391"/>
      <c r="AM24" s="391"/>
      <c r="AN24" s="33"/>
      <c r="AO24" s="33"/>
      <c r="AP24" s="22"/>
      <c r="AQ24" s="22"/>
      <c r="AR24" s="20"/>
      <c r="AS24" s="20"/>
      <c r="AT24" s="20"/>
      <c r="AU24" s="20"/>
      <c r="AV24" s="20"/>
      <c r="AW24" s="20"/>
    </row>
    <row r="25" spans="1:49" ht="18.75">
      <c r="A25" s="22"/>
      <c r="B25" s="22"/>
      <c r="C25" s="390"/>
      <c r="D25" s="390"/>
      <c r="E25" s="390"/>
      <c r="F25" s="390"/>
      <c r="G25" s="390"/>
      <c r="H25" s="390"/>
      <c r="I25" s="390"/>
      <c r="J25" s="397"/>
      <c r="K25" s="397"/>
      <c r="L25" s="397"/>
      <c r="M25" s="397"/>
      <c r="N25" s="397"/>
      <c r="O25" s="34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92" t="s">
        <v>124</v>
      </c>
      <c r="AF25" s="398"/>
      <c r="AG25" s="398"/>
      <c r="AH25" s="398"/>
      <c r="AI25" s="398"/>
      <c r="AJ25" s="110" t="s">
        <v>134</v>
      </c>
      <c r="AK25" s="20"/>
      <c r="AL25" s="20"/>
      <c r="AM25" s="20"/>
      <c r="AN25" s="20"/>
      <c r="AO25" s="36"/>
      <c r="AP25" s="22"/>
      <c r="AQ25" s="37"/>
      <c r="AR25" s="20"/>
      <c r="AS25" s="20"/>
      <c r="AT25" s="20"/>
      <c r="AU25" s="20"/>
      <c r="AV25" s="20"/>
      <c r="AW25" s="20"/>
    </row>
    <row r="26" spans="1:49" ht="18.75">
      <c r="A26" s="22"/>
      <c r="B26" s="390"/>
      <c r="C26" s="390"/>
      <c r="D26" s="390"/>
      <c r="E26" s="390"/>
      <c r="F26" s="390"/>
      <c r="G26" s="390"/>
      <c r="H26" s="390"/>
      <c r="I26" s="22"/>
      <c r="J26" s="395"/>
      <c r="K26" s="395"/>
      <c r="L26" s="22"/>
      <c r="M26" s="22"/>
      <c r="N26" s="22"/>
      <c r="O26" s="22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7" t="s">
        <v>125</v>
      </c>
      <c r="AF26" s="110"/>
      <c r="AG26" s="20"/>
      <c r="AH26" s="111"/>
      <c r="AI26" s="111"/>
      <c r="AJ26" s="26" t="s">
        <v>135</v>
      </c>
      <c r="AK26" s="20"/>
      <c r="AL26" s="26"/>
      <c r="AM26" s="26"/>
      <c r="AN26" s="27"/>
      <c r="AO26" s="27"/>
      <c r="AP26" s="22"/>
      <c r="AQ26" s="22"/>
      <c r="AR26" s="20"/>
      <c r="AS26" s="20"/>
      <c r="AT26" s="20"/>
      <c r="AU26" s="20"/>
      <c r="AV26" s="20"/>
      <c r="AW26" s="20"/>
    </row>
    <row r="27" spans="1:43" ht="18.75">
      <c r="A27" s="22"/>
      <c r="B27" s="22"/>
      <c r="C27" s="390"/>
      <c r="D27" s="390"/>
      <c r="E27" s="390"/>
      <c r="F27" s="390"/>
      <c r="G27" s="390"/>
      <c r="H27" s="390"/>
      <c r="I27" s="390"/>
      <c r="J27" s="391"/>
      <c r="K27" s="391"/>
      <c r="L27" s="391"/>
      <c r="M27" s="391"/>
      <c r="N27" s="391"/>
      <c r="O27" s="34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 t="s">
        <v>232</v>
      </c>
      <c r="AF27" s="22"/>
      <c r="AG27" s="112"/>
      <c r="AH27" s="110"/>
      <c r="AI27" s="110"/>
      <c r="AJ27" s="35"/>
      <c r="AK27" s="38"/>
      <c r="AL27" s="22"/>
      <c r="AM27" s="22"/>
      <c r="AN27" s="22"/>
      <c r="AO27" s="35"/>
      <c r="AP27" s="39"/>
      <c r="AQ27" s="39"/>
    </row>
    <row r="28" spans="1:43" ht="18.75">
      <c r="A28" s="41"/>
      <c r="B28" s="41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42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92" t="s">
        <v>236</v>
      </c>
      <c r="AF28" s="392"/>
      <c r="AG28" s="392"/>
      <c r="AH28" s="392"/>
      <c r="AI28" s="392"/>
      <c r="AJ28" s="113" t="s">
        <v>234</v>
      </c>
      <c r="AK28" s="35"/>
      <c r="AL28" s="41"/>
      <c r="AM28" s="41"/>
      <c r="AN28" s="41"/>
      <c r="AO28" s="35"/>
      <c r="AP28" s="39"/>
      <c r="AQ28" s="39"/>
    </row>
    <row r="29" spans="1:43" ht="18.75">
      <c r="A29" s="41"/>
      <c r="B29" s="41"/>
      <c r="D29" s="43"/>
      <c r="E29" s="43"/>
      <c r="F29" s="43"/>
      <c r="G29" s="43"/>
      <c r="H29" s="43"/>
      <c r="I29" s="22"/>
      <c r="J29" s="22"/>
      <c r="K29" s="44"/>
      <c r="L29" s="44"/>
      <c r="M29" s="44"/>
      <c r="N29" s="44"/>
      <c r="O29" s="44"/>
      <c r="AE29" s="202" t="s">
        <v>237</v>
      </c>
      <c r="AF29" s="203"/>
      <c r="AG29" s="41"/>
      <c r="AH29" s="203"/>
      <c r="AI29" s="203"/>
      <c r="AJ29" s="203" t="s">
        <v>239</v>
      </c>
      <c r="AK29" s="387"/>
      <c r="AL29" s="388"/>
      <c r="AM29" s="388"/>
      <c r="AN29" s="41"/>
      <c r="AO29" s="41"/>
      <c r="AP29" s="40"/>
      <c r="AQ29" s="45"/>
    </row>
    <row r="30" spans="1:43" ht="18.75">
      <c r="A30" s="41"/>
      <c r="B30" s="41"/>
      <c r="C30" s="46"/>
      <c r="D30" s="41"/>
      <c r="E30" s="22"/>
      <c r="F30" s="22"/>
      <c r="G30" s="46"/>
      <c r="H30" s="46"/>
      <c r="I30" s="46"/>
      <c r="J30" s="46"/>
      <c r="K30" s="46"/>
      <c r="L30" s="46"/>
      <c r="M30" s="46"/>
      <c r="N30" s="46"/>
      <c r="O30" s="46"/>
      <c r="P30" s="389"/>
      <c r="Q30" s="389"/>
      <c r="R30" s="389"/>
      <c r="S30" s="389"/>
      <c r="T30" s="389"/>
      <c r="U30" s="389"/>
      <c r="V30" s="389"/>
      <c r="W30" s="22"/>
      <c r="X30" s="22"/>
      <c r="Y30" s="47"/>
      <c r="Z30" s="47"/>
      <c r="AA30" s="47"/>
      <c r="AB30" s="41"/>
      <c r="AC30" s="41"/>
      <c r="AD30" s="41"/>
      <c r="AE30" s="41" t="s">
        <v>238</v>
      </c>
      <c r="AF30" s="41"/>
      <c r="AG30" s="41"/>
      <c r="AH30" s="41"/>
      <c r="AI30" s="41"/>
      <c r="AJ30" s="41" t="s">
        <v>347</v>
      </c>
      <c r="AK30" s="41"/>
      <c r="AL30" s="41"/>
      <c r="AM30" s="22"/>
      <c r="AN30" s="41"/>
      <c r="AO30" s="41"/>
      <c r="AP30" s="40"/>
      <c r="AQ30" s="45"/>
    </row>
    <row r="31" spans="1:111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0"/>
      <c r="Z31" s="10"/>
      <c r="AA31" s="10"/>
      <c r="AB31" s="10"/>
      <c r="AC31" s="10"/>
      <c r="AD31" s="10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10"/>
      <c r="AQ31" s="10"/>
      <c r="AR31" s="8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</row>
    <row r="32" spans="1:111" ht="13.5" customHeight="1">
      <c r="A32" s="393"/>
      <c r="B32" s="393"/>
      <c r="C32" s="393"/>
      <c r="D32" s="393"/>
      <c r="E32" s="393"/>
      <c r="F32" s="393"/>
      <c r="G32" s="393"/>
      <c r="H32" s="39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</row>
    <row r="33" spans="1:111" ht="13.5" customHeight="1">
      <c r="A33" s="393"/>
      <c r="B33" s="393"/>
      <c r="C33" s="393"/>
      <c r="D33" s="393"/>
      <c r="E33" s="393"/>
      <c r="F33" s="393"/>
      <c r="G33" s="393"/>
      <c r="H33" s="39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</row>
    <row r="34" spans="1:111" ht="12.75" customHeight="1">
      <c r="A34" s="9"/>
      <c r="B34" s="9"/>
      <c r="C34" s="9"/>
      <c r="D34" s="9"/>
      <c r="E34" s="9"/>
      <c r="F34" s="9"/>
      <c r="G34" s="9"/>
      <c r="H34" s="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</row>
  </sheetData>
  <sheetProtection/>
  <mergeCells count="16">
    <mergeCell ref="B26:H26"/>
    <mergeCell ref="J26:K26"/>
    <mergeCell ref="A2:I2"/>
    <mergeCell ref="AJ24:AM24"/>
    <mergeCell ref="C25:I25"/>
    <mergeCell ref="J25:N25"/>
    <mergeCell ref="AE25:AI25"/>
    <mergeCell ref="P12:AJ12"/>
    <mergeCell ref="AJ23:AM23"/>
    <mergeCell ref="AK29:AM29"/>
    <mergeCell ref="P30:V30"/>
    <mergeCell ref="C27:I27"/>
    <mergeCell ref="J27:N27"/>
    <mergeCell ref="AE28:AI28"/>
    <mergeCell ref="A32:H33"/>
    <mergeCell ref="C28:N2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65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="115" zoomScaleNormal="115" zoomScalePageLayoutView="0" workbookViewId="0" topLeftCell="A1">
      <selection activeCell="L6" sqref="L6"/>
    </sheetView>
  </sheetViews>
  <sheetFormatPr defaultColWidth="9.00390625" defaultRowHeight="12.75"/>
  <cols>
    <col min="1" max="1" width="9.125" style="126" customWidth="1"/>
    <col min="2" max="2" width="20.125" style="126" customWidth="1"/>
    <col min="3" max="3" width="9.125" style="126" customWidth="1"/>
    <col min="4" max="4" width="9.375" style="126" customWidth="1"/>
    <col min="5" max="5" width="16.125" style="126" customWidth="1"/>
    <col min="6" max="7" width="16.375" style="126" customWidth="1"/>
    <col min="8" max="16384" width="9.125" style="126" customWidth="1"/>
  </cols>
  <sheetData>
    <row r="1" spans="1:10" ht="12.75">
      <c r="A1" s="403" t="s">
        <v>114</v>
      </c>
      <c r="B1" s="403"/>
      <c r="C1" s="403"/>
      <c r="D1" s="403"/>
      <c r="E1" s="403"/>
      <c r="F1" s="403"/>
      <c r="G1" s="403"/>
      <c r="H1" s="403"/>
      <c r="I1" s="403"/>
      <c r="J1" s="403"/>
    </row>
    <row r="3" spans="1:9" ht="12.75">
      <c r="A3" s="404" t="s">
        <v>173</v>
      </c>
      <c r="B3" s="405" t="s">
        <v>174</v>
      </c>
      <c r="C3" s="404" t="s">
        <v>175</v>
      </c>
      <c r="D3" s="406" t="s">
        <v>113</v>
      </c>
      <c r="E3" s="406"/>
      <c r="F3" s="404" t="s">
        <v>176</v>
      </c>
      <c r="G3" s="404" t="s">
        <v>177</v>
      </c>
      <c r="H3" s="404" t="s">
        <v>32</v>
      </c>
      <c r="I3" s="404" t="s">
        <v>178</v>
      </c>
    </row>
    <row r="4" spans="1:9" s="129" customFormat="1" ht="51">
      <c r="A4" s="404"/>
      <c r="B4" s="405"/>
      <c r="C4" s="404"/>
      <c r="D4" s="127" t="s">
        <v>179</v>
      </c>
      <c r="E4" s="127" t="s">
        <v>115</v>
      </c>
      <c r="F4" s="404"/>
      <c r="G4" s="404"/>
      <c r="H4" s="404"/>
      <c r="I4" s="404"/>
    </row>
    <row r="5" spans="1:9" s="130" customFormat="1" ht="12.75">
      <c r="A5" s="128">
        <v>1</v>
      </c>
      <c r="B5" s="128">
        <v>2</v>
      </c>
      <c r="C5" s="128">
        <v>3</v>
      </c>
      <c r="D5" s="128">
        <v>4</v>
      </c>
      <c r="E5" s="128">
        <v>5</v>
      </c>
      <c r="F5" s="128">
        <v>6</v>
      </c>
      <c r="G5" s="128">
        <v>7</v>
      </c>
      <c r="H5" s="128">
        <v>8</v>
      </c>
      <c r="I5" s="128">
        <v>9</v>
      </c>
    </row>
    <row r="6" spans="1:9" ht="12.75">
      <c r="A6" s="131" t="s">
        <v>169</v>
      </c>
      <c r="B6" s="128">
        <v>39</v>
      </c>
      <c r="C6" s="128">
        <v>0</v>
      </c>
      <c r="D6" s="128">
        <v>0</v>
      </c>
      <c r="E6" s="128">
        <v>0</v>
      </c>
      <c r="F6" s="128">
        <v>2</v>
      </c>
      <c r="G6" s="128">
        <v>0</v>
      </c>
      <c r="H6" s="128">
        <v>11</v>
      </c>
      <c r="I6" s="128">
        <f>SUM(B6:H6)</f>
        <v>52</v>
      </c>
    </row>
    <row r="7" spans="1:9" ht="12.75">
      <c r="A7" s="131" t="s">
        <v>170</v>
      </c>
      <c r="B7" s="128">
        <v>37</v>
      </c>
      <c r="C7" s="132">
        <v>3</v>
      </c>
      <c r="D7" s="132">
        <v>0</v>
      </c>
      <c r="E7" s="128">
        <v>0</v>
      </c>
      <c r="F7" s="128">
        <v>2</v>
      </c>
      <c r="G7" s="128">
        <v>0</v>
      </c>
      <c r="H7" s="128">
        <v>10</v>
      </c>
      <c r="I7" s="128">
        <f>SUM(B7:H7)</f>
        <v>52</v>
      </c>
    </row>
    <row r="8" spans="1:9" ht="12.75">
      <c r="A8" s="131" t="s">
        <v>171</v>
      </c>
      <c r="B8" s="128">
        <v>24</v>
      </c>
      <c r="C8" s="132">
        <v>0</v>
      </c>
      <c r="D8" s="132">
        <v>6</v>
      </c>
      <c r="E8" s="128">
        <v>4</v>
      </c>
      <c r="F8" s="128">
        <v>1</v>
      </c>
      <c r="G8" s="128">
        <v>6</v>
      </c>
      <c r="H8" s="128">
        <v>2</v>
      </c>
      <c r="I8" s="128">
        <f>SUM(B8:H8)</f>
        <v>43</v>
      </c>
    </row>
    <row r="9" spans="1:9" s="135" customFormat="1" ht="12.75">
      <c r="A9" s="133" t="s">
        <v>33</v>
      </c>
      <c r="B9" s="134">
        <f aca="true" t="shared" si="0" ref="B9:I9">SUM(B6:B8)</f>
        <v>100</v>
      </c>
      <c r="C9" s="134">
        <f t="shared" si="0"/>
        <v>3</v>
      </c>
      <c r="D9" s="134">
        <f t="shared" si="0"/>
        <v>6</v>
      </c>
      <c r="E9" s="134">
        <f t="shared" si="0"/>
        <v>4</v>
      </c>
      <c r="F9" s="134">
        <f t="shared" si="0"/>
        <v>5</v>
      </c>
      <c r="G9" s="134">
        <f t="shared" si="0"/>
        <v>6</v>
      </c>
      <c r="H9" s="134">
        <f t="shared" si="0"/>
        <v>23</v>
      </c>
      <c r="I9" s="134">
        <f t="shared" si="0"/>
        <v>147</v>
      </c>
    </row>
    <row r="10" spans="3:9" ht="12.75">
      <c r="C10" s="402"/>
      <c r="D10" s="402"/>
      <c r="E10" s="130"/>
      <c r="F10" s="136"/>
      <c r="G10" s="130"/>
      <c r="I10" s="137"/>
    </row>
    <row r="11" spans="2:9" ht="12.75">
      <c r="B11" s="130"/>
      <c r="C11" s="130"/>
      <c r="D11" s="130"/>
      <c r="E11" s="130"/>
      <c r="F11" s="130"/>
      <c r="G11" s="130"/>
      <c r="H11" s="130"/>
      <c r="I11" s="130"/>
    </row>
  </sheetData>
  <sheetProtection/>
  <mergeCells count="10">
    <mergeCell ref="C10:D10"/>
    <mergeCell ref="A1:J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Normal="7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N27" sqref="N27"/>
    </sheetView>
  </sheetViews>
  <sheetFormatPr defaultColWidth="9.00390625" defaultRowHeight="12.75"/>
  <cols>
    <col min="1" max="1" width="10.75390625" style="2" customWidth="1"/>
    <col min="2" max="2" width="46.125" style="2" customWidth="1"/>
    <col min="3" max="3" width="7.25390625" style="5" customWidth="1"/>
    <col min="4" max="4" width="5.875" style="5" customWidth="1"/>
    <col min="5" max="5" width="6.875" style="5" customWidth="1"/>
    <col min="6" max="7" width="5.75390625" style="5" customWidth="1"/>
    <col min="8" max="8" width="5.625" style="5" customWidth="1"/>
    <col min="9" max="9" width="6.75390625" style="5" customWidth="1"/>
    <col min="10" max="10" width="5.625" style="5" customWidth="1"/>
    <col min="11" max="11" width="6.125" style="5" customWidth="1"/>
    <col min="12" max="12" width="6.00390625" style="5" customWidth="1"/>
    <col min="13" max="14" width="6.25390625" style="5" customWidth="1"/>
    <col min="15" max="15" width="6.875" style="5" customWidth="1"/>
    <col min="16" max="17" width="5.875" style="2" customWidth="1"/>
    <col min="18" max="16384" width="9.125" style="2" customWidth="1"/>
  </cols>
  <sheetData>
    <row r="1" spans="1:15" ht="15.75">
      <c r="A1"/>
      <c r="B1" s="18" t="s">
        <v>241</v>
      </c>
      <c r="C1" s="49"/>
      <c r="D1"/>
      <c r="E1"/>
      <c r="F1"/>
      <c r="G1"/>
      <c r="H1"/>
      <c r="I1"/>
      <c r="J1"/>
      <c r="K1"/>
      <c r="L1"/>
      <c r="M1"/>
      <c r="N1"/>
      <c r="O1"/>
    </row>
    <row r="2" spans="1:15" ht="15">
      <c r="A2"/>
      <c r="B2"/>
      <c r="C2" s="49"/>
      <c r="D2"/>
      <c r="E2"/>
      <c r="F2"/>
      <c r="G2"/>
      <c r="H2"/>
      <c r="I2"/>
      <c r="J2"/>
      <c r="K2"/>
      <c r="L2"/>
      <c r="M2"/>
      <c r="N2"/>
      <c r="O2"/>
    </row>
    <row r="3" spans="1:17" ht="15">
      <c r="A3" s="426" t="s">
        <v>69</v>
      </c>
      <c r="B3" s="429" t="s">
        <v>168</v>
      </c>
      <c r="C3" s="440" t="s">
        <v>108</v>
      </c>
      <c r="D3" s="407" t="s">
        <v>190</v>
      </c>
      <c r="E3" s="407"/>
      <c r="F3" s="407"/>
      <c r="G3" s="407"/>
      <c r="H3" s="407"/>
      <c r="I3" s="407"/>
      <c r="J3" s="414" t="s">
        <v>0</v>
      </c>
      <c r="K3" s="415"/>
      <c r="L3" s="415"/>
      <c r="M3" s="415"/>
      <c r="N3" s="415"/>
      <c r="O3" s="415"/>
      <c r="P3" s="452" t="s">
        <v>255</v>
      </c>
      <c r="Q3" s="453"/>
    </row>
    <row r="4" spans="1:17" ht="15">
      <c r="A4" s="427"/>
      <c r="B4" s="430"/>
      <c r="C4" s="441"/>
      <c r="D4" s="411" t="s">
        <v>187</v>
      </c>
      <c r="E4" s="411" t="s">
        <v>188</v>
      </c>
      <c r="F4" s="407" t="s">
        <v>1</v>
      </c>
      <c r="G4" s="407"/>
      <c r="H4" s="407"/>
      <c r="I4" s="407"/>
      <c r="J4" s="416" t="s">
        <v>2</v>
      </c>
      <c r="K4" s="417"/>
      <c r="L4" s="417"/>
      <c r="M4" s="417"/>
      <c r="N4" s="417"/>
      <c r="O4" s="417"/>
      <c r="P4" s="454"/>
      <c r="Q4" s="455"/>
    </row>
    <row r="5" spans="1:17" ht="15" customHeight="1">
      <c r="A5" s="427"/>
      <c r="B5" s="430"/>
      <c r="C5" s="441"/>
      <c r="D5" s="435"/>
      <c r="E5" s="412"/>
      <c r="F5" s="411" t="s">
        <v>107</v>
      </c>
      <c r="G5" s="407" t="s">
        <v>3</v>
      </c>
      <c r="H5" s="407"/>
      <c r="I5" s="407"/>
      <c r="J5" s="418" t="s">
        <v>169</v>
      </c>
      <c r="K5" s="419"/>
      <c r="L5" s="418" t="s">
        <v>170</v>
      </c>
      <c r="M5" s="419"/>
      <c r="N5" s="418" t="s">
        <v>171</v>
      </c>
      <c r="O5" s="419"/>
      <c r="P5" s="456" t="s">
        <v>256</v>
      </c>
      <c r="Q5" s="459" t="s">
        <v>257</v>
      </c>
    </row>
    <row r="6" spans="1:17" ht="15">
      <c r="A6" s="427"/>
      <c r="B6" s="430"/>
      <c r="C6" s="441"/>
      <c r="D6" s="435"/>
      <c r="E6" s="412"/>
      <c r="F6" s="432"/>
      <c r="G6" s="437" t="s">
        <v>206</v>
      </c>
      <c r="H6" s="408" t="s">
        <v>189</v>
      </c>
      <c r="I6" s="434" t="s">
        <v>339</v>
      </c>
      <c r="J6" s="17">
        <v>1</v>
      </c>
      <c r="K6" s="17">
        <v>2</v>
      </c>
      <c r="L6" s="17">
        <v>3</v>
      </c>
      <c r="M6" s="17">
        <v>4</v>
      </c>
      <c r="N6" s="17">
        <v>5</v>
      </c>
      <c r="O6" s="17">
        <v>6</v>
      </c>
      <c r="P6" s="457"/>
      <c r="Q6" s="459"/>
    </row>
    <row r="7" spans="1:17" ht="15">
      <c r="A7" s="427"/>
      <c r="B7" s="430"/>
      <c r="C7" s="441"/>
      <c r="D7" s="435"/>
      <c r="E7" s="412"/>
      <c r="F7" s="432"/>
      <c r="G7" s="438"/>
      <c r="H7" s="409"/>
      <c r="I7" s="434"/>
      <c r="J7" s="15" t="s">
        <v>4</v>
      </c>
      <c r="K7" s="15" t="s">
        <v>4</v>
      </c>
      <c r="L7" s="15" t="s">
        <v>4</v>
      </c>
      <c r="M7" s="15" t="s">
        <v>4</v>
      </c>
      <c r="N7" s="15" t="s">
        <v>4</v>
      </c>
      <c r="O7" s="15" t="s">
        <v>4</v>
      </c>
      <c r="P7" s="457"/>
      <c r="Q7" s="459"/>
    </row>
    <row r="8" spans="1:17" ht="15">
      <c r="A8" s="427"/>
      <c r="B8" s="430"/>
      <c r="C8" s="441"/>
      <c r="D8" s="435"/>
      <c r="E8" s="412"/>
      <c r="F8" s="432"/>
      <c r="G8" s="438"/>
      <c r="H8" s="409"/>
      <c r="I8" s="434"/>
      <c r="J8" s="268" t="s">
        <v>198</v>
      </c>
      <c r="K8" s="268" t="s">
        <v>199</v>
      </c>
      <c r="L8" s="268" t="s">
        <v>200</v>
      </c>
      <c r="M8" s="268" t="s">
        <v>303</v>
      </c>
      <c r="N8" s="268" t="s">
        <v>305</v>
      </c>
      <c r="O8" s="268" t="s">
        <v>309</v>
      </c>
      <c r="P8" s="457"/>
      <c r="Q8" s="459"/>
    </row>
    <row r="9" spans="1:17" ht="23.25" customHeight="1">
      <c r="A9" s="427"/>
      <c r="B9" s="430"/>
      <c r="C9" s="441"/>
      <c r="D9" s="435"/>
      <c r="E9" s="412"/>
      <c r="F9" s="432"/>
      <c r="G9" s="438"/>
      <c r="H9" s="409"/>
      <c r="I9" s="434"/>
      <c r="J9" s="269"/>
      <c r="K9" s="269"/>
      <c r="L9" s="269"/>
      <c r="M9" s="270" t="s">
        <v>302</v>
      </c>
      <c r="N9" s="270" t="s">
        <v>307</v>
      </c>
      <c r="O9" s="270" t="s">
        <v>308</v>
      </c>
      <c r="P9" s="457"/>
      <c r="Q9" s="459"/>
    </row>
    <row r="10" spans="1:17" ht="15" customHeight="1">
      <c r="A10" s="428"/>
      <c r="B10" s="431"/>
      <c r="C10" s="442"/>
      <c r="D10" s="436"/>
      <c r="E10" s="413"/>
      <c r="F10" s="433"/>
      <c r="G10" s="439"/>
      <c r="H10" s="410"/>
      <c r="I10" s="434"/>
      <c r="J10" s="271" t="s">
        <v>201</v>
      </c>
      <c r="K10" s="271" t="s">
        <v>202</v>
      </c>
      <c r="L10" s="271" t="s">
        <v>203</v>
      </c>
      <c r="M10" s="272" t="s">
        <v>306</v>
      </c>
      <c r="N10" s="272" t="s">
        <v>201</v>
      </c>
      <c r="O10" s="272" t="s">
        <v>201</v>
      </c>
      <c r="P10" s="458"/>
      <c r="Q10" s="459"/>
    </row>
    <row r="11" spans="1:17" ht="15.75" thickBot="1">
      <c r="A11" s="13">
        <v>1</v>
      </c>
      <c r="B11" s="13">
        <v>2</v>
      </c>
      <c r="C11" s="48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2">
        <v>10</v>
      </c>
      <c r="K11" s="11">
        <v>11</v>
      </c>
      <c r="L11" s="12">
        <v>12</v>
      </c>
      <c r="M11" s="12">
        <v>13</v>
      </c>
      <c r="N11" s="12">
        <v>14</v>
      </c>
      <c r="O11" s="12">
        <v>15</v>
      </c>
      <c r="P11" s="213">
        <v>16</v>
      </c>
      <c r="Q11" s="213">
        <v>17</v>
      </c>
    </row>
    <row r="12" spans="1:17" ht="32.25" thickBot="1">
      <c r="A12" s="51" t="s">
        <v>191</v>
      </c>
      <c r="B12" s="313" t="s">
        <v>247</v>
      </c>
      <c r="C12" s="52" t="s">
        <v>348</v>
      </c>
      <c r="D12" s="314">
        <f>D13+D25</f>
        <v>2106</v>
      </c>
      <c r="E12" s="314">
        <f aca="true" t="shared" si="0" ref="E12:K12">E13+E25</f>
        <v>702</v>
      </c>
      <c r="F12" s="314">
        <f t="shared" si="0"/>
        <v>1404</v>
      </c>
      <c r="G12" s="314">
        <f t="shared" si="0"/>
        <v>676</v>
      </c>
      <c r="H12" s="314">
        <f t="shared" si="0"/>
        <v>656</v>
      </c>
      <c r="I12" s="314">
        <f t="shared" si="0"/>
        <v>72</v>
      </c>
      <c r="J12" s="314">
        <f t="shared" si="0"/>
        <v>612</v>
      </c>
      <c r="K12" s="314">
        <f t="shared" si="0"/>
        <v>792</v>
      </c>
      <c r="L12" s="315"/>
      <c r="M12" s="315"/>
      <c r="N12" s="315"/>
      <c r="O12" s="316"/>
      <c r="P12" s="317"/>
      <c r="Q12" s="317"/>
    </row>
    <row r="13" spans="1:17" ht="16.5" thickBot="1">
      <c r="A13" s="51" t="s">
        <v>248</v>
      </c>
      <c r="B13" s="318" t="s">
        <v>129</v>
      </c>
      <c r="C13" s="52" t="s">
        <v>328</v>
      </c>
      <c r="D13" s="314">
        <f>SUM(D15:D24)</f>
        <v>1257</v>
      </c>
      <c r="E13" s="314">
        <f>SUM(E15:E24)</f>
        <v>419</v>
      </c>
      <c r="F13" s="314">
        <f>SUM(F15:F24)</f>
        <v>838</v>
      </c>
      <c r="G13" s="314">
        <f>SUM(G15:G24)</f>
        <v>408</v>
      </c>
      <c r="H13" s="314">
        <f>SUM(H15:H24)</f>
        <v>430</v>
      </c>
      <c r="I13" s="314">
        <v>0</v>
      </c>
      <c r="J13" s="314">
        <f>SUM(J14:J24)</f>
        <v>340</v>
      </c>
      <c r="K13" s="314">
        <f>SUM(K14:K24)</f>
        <v>498</v>
      </c>
      <c r="L13" s="315"/>
      <c r="M13" s="315"/>
      <c r="N13" s="315"/>
      <c r="O13" s="316"/>
      <c r="P13" s="317"/>
      <c r="Q13" s="317"/>
    </row>
    <row r="14" spans="1:17" ht="15.75">
      <c r="A14" s="365"/>
      <c r="B14" s="366" t="s">
        <v>340</v>
      </c>
      <c r="C14" s="343"/>
      <c r="D14" s="344"/>
      <c r="E14" s="345"/>
      <c r="F14" s="345"/>
      <c r="G14" s="345"/>
      <c r="H14" s="345"/>
      <c r="I14" s="345"/>
      <c r="J14" s="345"/>
      <c r="K14" s="345"/>
      <c r="L14" s="11"/>
      <c r="M14" s="11"/>
      <c r="N14" s="11"/>
      <c r="O14" s="312"/>
      <c r="P14" s="346"/>
      <c r="Q14" s="346"/>
    </row>
    <row r="15" spans="1:17" s="352" customFormat="1" ht="15">
      <c r="A15" s="367" t="s">
        <v>249</v>
      </c>
      <c r="B15" s="368" t="s">
        <v>329</v>
      </c>
      <c r="C15" s="369" t="s">
        <v>192</v>
      </c>
      <c r="D15" s="370">
        <f aca="true" t="shared" si="1" ref="D15:D21">F15*1.5</f>
        <v>117</v>
      </c>
      <c r="E15" s="347">
        <f aca="true" t="shared" si="2" ref="E15:E21">D15-F15</f>
        <v>39</v>
      </c>
      <c r="F15" s="348">
        <v>78</v>
      </c>
      <c r="G15" s="336">
        <f>F15-H15</f>
        <v>38</v>
      </c>
      <c r="H15" s="347">
        <v>40</v>
      </c>
      <c r="I15" s="347"/>
      <c r="J15" s="349">
        <v>34</v>
      </c>
      <c r="K15" s="349">
        <v>44</v>
      </c>
      <c r="L15" s="350"/>
      <c r="M15" s="351"/>
      <c r="N15" s="351"/>
      <c r="O15" s="351"/>
      <c r="P15" s="351"/>
      <c r="Q15" s="351"/>
    </row>
    <row r="16" spans="1:17" s="352" customFormat="1" ht="15">
      <c r="A16" s="367" t="s">
        <v>250</v>
      </c>
      <c r="B16" s="368" t="s">
        <v>330</v>
      </c>
      <c r="C16" s="369" t="s">
        <v>331</v>
      </c>
      <c r="D16" s="370">
        <f t="shared" si="1"/>
        <v>177</v>
      </c>
      <c r="E16" s="347">
        <f t="shared" si="2"/>
        <v>59</v>
      </c>
      <c r="F16" s="348">
        <v>118</v>
      </c>
      <c r="G16" s="336">
        <f aca="true" t="shared" si="3" ref="G16:G21">F16-H16</f>
        <v>88</v>
      </c>
      <c r="H16" s="347">
        <v>30</v>
      </c>
      <c r="I16" s="347"/>
      <c r="J16" s="349">
        <v>52</v>
      </c>
      <c r="K16" s="349">
        <v>66</v>
      </c>
      <c r="L16" s="350"/>
      <c r="M16" s="351"/>
      <c r="N16" s="351"/>
      <c r="O16" s="351"/>
      <c r="P16" s="351"/>
      <c r="Q16" s="351"/>
    </row>
    <row r="17" spans="1:17" s="352" customFormat="1" ht="15">
      <c r="A17" s="367" t="s">
        <v>349</v>
      </c>
      <c r="B17" s="368" t="s">
        <v>130</v>
      </c>
      <c r="C17" s="369" t="s">
        <v>254</v>
      </c>
      <c r="D17" s="370">
        <f t="shared" si="1"/>
        <v>177</v>
      </c>
      <c r="E17" s="347">
        <f t="shared" si="2"/>
        <v>59</v>
      </c>
      <c r="F17" s="348">
        <v>118</v>
      </c>
      <c r="G17" s="336">
        <f t="shared" si="3"/>
        <v>8</v>
      </c>
      <c r="H17" s="347">
        <v>110</v>
      </c>
      <c r="I17" s="347"/>
      <c r="J17" s="349">
        <v>52</v>
      </c>
      <c r="K17" s="349">
        <v>66</v>
      </c>
      <c r="L17" s="350"/>
      <c r="M17" s="351"/>
      <c r="N17" s="351"/>
      <c r="O17" s="351"/>
      <c r="P17" s="351"/>
      <c r="Q17" s="351"/>
    </row>
    <row r="18" spans="1:17" s="352" customFormat="1" ht="15">
      <c r="A18" s="367" t="s">
        <v>341</v>
      </c>
      <c r="B18" s="368" t="s">
        <v>74</v>
      </c>
      <c r="C18" s="369" t="s">
        <v>254</v>
      </c>
      <c r="D18" s="370">
        <f t="shared" si="1"/>
        <v>177</v>
      </c>
      <c r="E18" s="347">
        <f t="shared" si="2"/>
        <v>59</v>
      </c>
      <c r="F18" s="348">
        <v>118</v>
      </c>
      <c r="G18" s="336">
        <f t="shared" si="3"/>
        <v>78</v>
      </c>
      <c r="H18" s="347">
        <v>40</v>
      </c>
      <c r="I18" s="347"/>
      <c r="J18" s="349">
        <v>52</v>
      </c>
      <c r="K18" s="349">
        <v>66</v>
      </c>
      <c r="L18" s="350"/>
      <c r="M18" s="351"/>
      <c r="N18" s="351"/>
      <c r="O18" s="351"/>
      <c r="P18" s="351"/>
      <c r="Q18" s="351"/>
    </row>
    <row r="19" spans="1:17" s="352" customFormat="1" ht="15">
      <c r="A19" s="367" t="s">
        <v>251</v>
      </c>
      <c r="B19" s="368" t="s">
        <v>333</v>
      </c>
      <c r="C19" s="369" t="s">
        <v>254</v>
      </c>
      <c r="D19" s="370">
        <f>F19*1.5</f>
        <v>60</v>
      </c>
      <c r="E19" s="347">
        <f>D19-F19</f>
        <v>20</v>
      </c>
      <c r="F19" s="348">
        <v>40</v>
      </c>
      <c r="G19" s="336">
        <f t="shared" si="3"/>
        <v>26</v>
      </c>
      <c r="H19" s="347">
        <v>14</v>
      </c>
      <c r="I19" s="347"/>
      <c r="J19" s="349"/>
      <c r="K19" s="349">
        <v>40</v>
      </c>
      <c r="L19" s="350"/>
      <c r="M19" s="351"/>
      <c r="N19" s="351"/>
      <c r="O19" s="351"/>
      <c r="P19" s="351"/>
      <c r="Q19" s="351"/>
    </row>
    <row r="20" spans="1:17" ht="15">
      <c r="A20" s="367" t="s">
        <v>350</v>
      </c>
      <c r="B20" s="368" t="s">
        <v>100</v>
      </c>
      <c r="C20" s="369" t="s">
        <v>254</v>
      </c>
      <c r="D20" s="370">
        <f t="shared" si="1"/>
        <v>177</v>
      </c>
      <c r="E20" s="347">
        <f t="shared" si="2"/>
        <v>59</v>
      </c>
      <c r="F20" s="348">
        <v>118</v>
      </c>
      <c r="G20" s="336">
        <f t="shared" si="3"/>
        <v>6</v>
      </c>
      <c r="H20" s="347">
        <v>112</v>
      </c>
      <c r="I20" s="347"/>
      <c r="J20" s="349">
        <v>52</v>
      </c>
      <c r="K20" s="349">
        <v>66</v>
      </c>
      <c r="L20" s="350"/>
      <c r="M20" s="351"/>
      <c r="N20" s="351"/>
      <c r="O20" s="351"/>
      <c r="P20" s="351"/>
      <c r="Q20" s="351"/>
    </row>
    <row r="21" spans="1:17" s="352" customFormat="1" ht="30">
      <c r="A21" s="367" t="s">
        <v>253</v>
      </c>
      <c r="B21" s="368" t="s">
        <v>132</v>
      </c>
      <c r="C21" s="369" t="s">
        <v>254</v>
      </c>
      <c r="D21" s="370">
        <f t="shared" si="1"/>
        <v>105</v>
      </c>
      <c r="E21" s="347">
        <f t="shared" si="2"/>
        <v>35</v>
      </c>
      <c r="F21" s="348">
        <v>70</v>
      </c>
      <c r="G21" s="336">
        <f t="shared" si="3"/>
        <v>40</v>
      </c>
      <c r="H21" s="347">
        <v>30</v>
      </c>
      <c r="I21" s="347"/>
      <c r="J21" s="349">
        <v>34</v>
      </c>
      <c r="K21" s="349">
        <v>36</v>
      </c>
      <c r="L21" s="350"/>
      <c r="M21" s="351"/>
      <c r="N21" s="351"/>
      <c r="O21" s="351"/>
      <c r="P21" s="351"/>
      <c r="Q21" s="351"/>
    </row>
    <row r="22" spans="1:17" s="352" customFormat="1" ht="31.5">
      <c r="A22" s="319"/>
      <c r="B22" s="353" t="s">
        <v>343</v>
      </c>
      <c r="C22" s="326"/>
      <c r="D22" s="320"/>
      <c r="E22" s="321"/>
      <c r="F22" s="322"/>
      <c r="G22" s="321"/>
      <c r="H22" s="321"/>
      <c r="I22" s="321"/>
      <c r="J22" s="323"/>
      <c r="K22" s="323"/>
      <c r="L22" s="350"/>
      <c r="M22" s="351"/>
      <c r="N22" s="351"/>
      <c r="O22" s="351"/>
      <c r="P22" s="351"/>
      <c r="Q22" s="351"/>
    </row>
    <row r="23" spans="1:17" s="352" customFormat="1" ht="15.75" customHeight="1">
      <c r="A23" s="367" t="s">
        <v>335</v>
      </c>
      <c r="B23" s="368" t="s">
        <v>342</v>
      </c>
      <c r="C23" s="369" t="s">
        <v>331</v>
      </c>
      <c r="D23" s="370">
        <v>117</v>
      </c>
      <c r="E23" s="347">
        <f>D23-F23</f>
        <v>39</v>
      </c>
      <c r="F23" s="348">
        <v>78</v>
      </c>
      <c r="G23" s="336">
        <f>F23-H23</f>
        <v>58</v>
      </c>
      <c r="H23" s="347">
        <v>20</v>
      </c>
      <c r="I23" s="347"/>
      <c r="J23" s="349">
        <v>30</v>
      </c>
      <c r="K23" s="349">
        <v>48</v>
      </c>
      <c r="L23" s="350"/>
      <c r="M23" s="4"/>
      <c r="N23" s="4"/>
      <c r="O23" s="4"/>
      <c r="P23" s="351"/>
      <c r="Q23" s="351"/>
    </row>
    <row r="24" spans="1:17" ht="15.75" thickBot="1">
      <c r="A24" s="53" t="s">
        <v>344</v>
      </c>
      <c r="B24" s="207" t="s">
        <v>131</v>
      </c>
      <c r="C24" s="326" t="s">
        <v>332</v>
      </c>
      <c r="D24" s="327">
        <f aca="true" t="shared" si="4" ref="D24:D29">F24*1.5</f>
        <v>150</v>
      </c>
      <c r="E24" s="328">
        <f aca="true" t="shared" si="5" ref="E24:E29">D24-F24</f>
        <v>50</v>
      </c>
      <c r="F24" s="329">
        <v>100</v>
      </c>
      <c r="G24" s="329">
        <v>66</v>
      </c>
      <c r="H24" s="329">
        <v>34</v>
      </c>
      <c r="I24" s="330"/>
      <c r="J24" s="331">
        <v>34</v>
      </c>
      <c r="K24" s="331">
        <v>66</v>
      </c>
      <c r="L24" s="350"/>
      <c r="M24" s="12"/>
      <c r="N24" s="12"/>
      <c r="O24" s="324"/>
      <c r="P24" s="3"/>
      <c r="Q24" s="3"/>
    </row>
    <row r="25" spans="1:17" ht="16.5" thickBot="1">
      <c r="A25" s="205" t="s">
        <v>248</v>
      </c>
      <c r="B25" s="208" t="s">
        <v>193</v>
      </c>
      <c r="C25" s="52" t="s">
        <v>346</v>
      </c>
      <c r="D25" s="372">
        <f>SUM(D27:D32)</f>
        <v>849</v>
      </c>
      <c r="E25" s="372">
        <f>SUM(E27:E32)</f>
        <v>283</v>
      </c>
      <c r="F25" s="372">
        <f>SUM(F27:F32)-F31</f>
        <v>566</v>
      </c>
      <c r="G25" s="372">
        <f>SUM(G27:G32)-G31</f>
        <v>268</v>
      </c>
      <c r="H25" s="372">
        <f>SUM(H27:H32)-H31</f>
        <v>226</v>
      </c>
      <c r="I25" s="372">
        <f>I31+I34</f>
        <v>72</v>
      </c>
      <c r="J25" s="372">
        <f>SUM(J27:J32)</f>
        <v>272</v>
      </c>
      <c r="K25" s="372">
        <f>SUM(K27:K32)</f>
        <v>294</v>
      </c>
      <c r="L25" s="350"/>
      <c r="M25" s="12"/>
      <c r="N25" s="12"/>
      <c r="O25" s="324"/>
      <c r="P25" s="3"/>
      <c r="Q25" s="3"/>
    </row>
    <row r="26" spans="1:17" ht="15.75">
      <c r="A26" s="360"/>
      <c r="B26" s="361" t="s">
        <v>340</v>
      </c>
      <c r="C26" s="385"/>
      <c r="D26" s="362"/>
      <c r="E26" s="363"/>
      <c r="F26" s="363"/>
      <c r="G26" s="363"/>
      <c r="H26" s="363"/>
      <c r="I26" s="363"/>
      <c r="J26" s="363"/>
      <c r="K26" s="363"/>
      <c r="L26" s="350"/>
      <c r="M26" s="12"/>
      <c r="N26" s="12"/>
      <c r="O26" s="324"/>
      <c r="P26" s="3"/>
      <c r="Q26" s="3"/>
    </row>
    <row r="27" spans="1:17" ht="15">
      <c r="A27" s="53" t="s">
        <v>345</v>
      </c>
      <c r="B27" s="332" t="s">
        <v>334</v>
      </c>
      <c r="C27" s="206" t="s">
        <v>192</v>
      </c>
      <c r="D27" s="333">
        <f t="shared" si="4"/>
        <v>390</v>
      </c>
      <c r="E27" s="334">
        <f t="shared" si="5"/>
        <v>130</v>
      </c>
      <c r="F27" s="329">
        <v>260</v>
      </c>
      <c r="G27" s="329">
        <v>130</v>
      </c>
      <c r="H27" s="329">
        <v>130</v>
      </c>
      <c r="I27" s="335"/>
      <c r="J27" s="331">
        <v>136</v>
      </c>
      <c r="K27" s="331">
        <v>124</v>
      </c>
      <c r="L27" s="356"/>
      <c r="M27" s="337"/>
      <c r="N27" s="337"/>
      <c r="O27" s="338"/>
      <c r="P27" s="3"/>
      <c r="Q27" s="3"/>
    </row>
    <row r="28" spans="1:17" ht="31.5">
      <c r="A28" s="364"/>
      <c r="B28" s="353" t="s">
        <v>343</v>
      </c>
      <c r="C28" s="206"/>
      <c r="D28" s="333"/>
      <c r="E28" s="334"/>
      <c r="F28" s="329"/>
      <c r="G28" s="329"/>
      <c r="H28" s="329"/>
      <c r="I28" s="335"/>
      <c r="J28" s="331"/>
      <c r="K28" s="331"/>
      <c r="L28" s="359"/>
      <c r="M28" s="12"/>
      <c r="N28" s="12"/>
      <c r="O28" s="324"/>
      <c r="P28" s="325"/>
      <c r="Q28" s="325"/>
    </row>
    <row r="29" spans="1:17" ht="15">
      <c r="A29" s="354" t="s">
        <v>252</v>
      </c>
      <c r="B29" s="207" t="s">
        <v>213</v>
      </c>
      <c r="C29" s="185" t="s">
        <v>254</v>
      </c>
      <c r="D29" s="327">
        <f t="shared" si="4"/>
        <v>279</v>
      </c>
      <c r="E29" s="328">
        <f t="shared" si="5"/>
        <v>93</v>
      </c>
      <c r="F29" s="336">
        <v>186</v>
      </c>
      <c r="G29" s="336">
        <v>90</v>
      </c>
      <c r="H29" s="336">
        <v>60</v>
      </c>
      <c r="I29" s="330"/>
      <c r="J29" s="355">
        <v>68</v>
      </c>
      <c r="K29" s="355">
        <v>118</v>
      </c>
      <c r="L29" s="356"/>
      <c r="M29" s="337"/>
      <c r="N29" s="337"/>
      <c r="O29" s="338"/>
      <c r="P29" s="3"/>
      <c r="Q29" s="3"/>
    </row>
    <row r="30" spans="1:17" ht="15">
      <c r="A30" s="53"/>
      <c r="B30" s="371" t="s">
        <v>357</v>
      </c>
      <c r="C30" s="56"/>
      <c r="D30" s="358"/>
      <c r="E30" s="334"/>
      <c r="F30" s="329"/>
      <c r="G30" s="329"/>
      <c r="H30" s="329"/>
      <c r="I30" s="335"/>
      <c r="J30" s="331"/>
      <c r="K30" s="331"/>
      <c r="L30" s="356"/>
      <c r="M30" s="337"/>
      <c r="N30" s="337"/>
      <c r="O30" s="337"/>
      <c r="P30" s="3"/>
      <c r="Q30" s="3"/>
    </row>
    <row r="31" spans="1:17" ht="15">
      <c r="A31" s="53"/>
      <c r="B31" s="371" t="s">
        <v>358</v>
      </c>
      <c r="C31" s="56"/>
      <c r="D31" s="358"/>
      <c r="E31" s="334"/>
      <c r="F31" s="329">
        <v>36</v>
      </c>
      <c r="G31" s="329"/>
      <c r="H31" s="329"/>
      <c r="I31" s="335">
        <v>36</v>
      </c>
      <c r="J31" s="331"/>
      <c r="K31" s="331"/>
      <c r="L31" s="356"/>
      <c r="M31" s="337"/>
      <c r="N31" s="337"/>
      <c r="O31" s="337"/>
      <c r="P31" s="3"/>
      <c r="Q31" s="3"/>
    </row>
    <row r="32" spans="1:17" s="16" customFormat="1" ht="15.75">
      <c r="A32" s="354" t="s">
        <v>351</v>
      </c>
      <c r="B32" s="207" t="s">
        <v>133</v>
      </c>
      <c r="C32" s="326" t="s">
        <v>192</v>
      </c>
      <c r="D32" s="327">
        <f>F32*1.5</f>
        <v>180</v>
      </c>
      <c r="E32" s="328">
        <f>D32-F32</f>
        <v>60</v>
      </c>
      <c r="F32" s="336">
        <v>120</v>
      </c>
      <c r="G32" s="336">
        <v>48</v>
      </c>
      <c r="H32" s="336">
        <v>36</v>
      </c>
      <c r="I32" s="330"/>
      <c r="J32" s="355">
        <v>68</v>
      </c>
      <c r="K32" s="355">
        <v>52</v>
      </c>
      <c r="L32" s="356"/>
      <c r="M32" s="379"/>
      <c r="N32" s="379"/>
      <c r="O32" s="379"/>
      <c r="P32" s="297"/>
      <c r="Q32" s="297"/>
    </row>
    <row r="33" spans="1:17" s="16" customFormat="1" ht="15.75">
      <c r="A33" s="380"/>
      <c r="B33" s="371" t="s">
        <v>357</v>
      </c>
      <c r="C33" s="357"/>
      <c r="D33" s="358"/>
      <c r="E33" s="334"/>
      <c r="F33" s="329"/>
      <c r="G33" s="329"/>
      <c r="H33" s="329"/>
      <c r="I33" s="381"/>
      <c r="J33" s="331"/>
      <c r="K33" s="331"/>
      <c r="L33" s="382"/>
      <c r="M33" s="14"/>
      <c r="N33" s="14"/>
      <c r="O33" s="14"/>
      <c r="P33" s="178"/>
      <c r="Q33" s="178"/>
    </row>
    <row r="34" spans="1:17" s="16" customFormat="1" ht="16.5" thickBot="1">
      <c r="A34" s="377"/>
      <c r="B34" s="371" t="s">
        <v>358</v>
      </c>
      <c r="C34" s="326"/>
      <c r="D34" s="327"/>
      <c r="E34" s="328"/>
      <c r="F34" s="336">
        <v>36</v>
      </c>
      <c r="G34" s="336"/>
      <c r="H34" s="336"/>
      <c r="I34" s="378">
        <v>36</v>
      </c>
      <c r="J34" s="355"/>
      <c r="K34" s="355"/>
      <c r="L34" s="356"/>
      <c r="M34" s="379"/>
      <c r="N34" s="379"/>
      <c r="O34" s="379"/>
      <c r="P34" s="297"/>
      <c r="Q34" s="297"/>
    </row>
    <row r="35" spans="1:17" ht="15.75" hidden="1">
      <c r="A35" s="373"/>
      <c r="B35" s="374" t="s">
        <v>261</v>
      </c>
      <c r="C35" s="386"/>
      <c r="D35" s="383">
        <v>2268</v>
      </c>
      <c r="E35" s="230"/>
      <c r="F35" s="230">
        <v>1512</v>
      </c>
      <c r="G35" s="230"/>
      <c r="H35" s="230">
        <v>660</v>
      </c>
      <c r="I35" s="243">
        <v>40</v>
      </c>
      <c r="J35" s="232"/>
      <c r="K35" s="232"/>
      <c r="L35" s="375"/>
      <c r="M35" s="375"/>
      <c r="N35" s="375"/>
      <c r="O35" s="376"/>
      <c r="P35" s="278">
        <v>2268</v>
      </c>
      <c r="Q35" s="278"/>
    </row>
    <row r="36" spans="1:17" ht="15.75" hidden="1">
      <c r="A36" s="54"/>
      <c r="B36" s="55" t="s">
        <v>262</v>
      </c>
      <c r="C36" s="170"/>
      <c r="D36" s="383">
        <v>1026</v>
      </c>
      <c r="E36" s="229"/>
      <c r="F36" s="230">
        <v>684</v>
      </c>
      <c r="G36" s="230"/>
      <c r="H36" s="230">
        <v>240</v>
      </c>
      <c r="I36" s="231"/>
      <c r="J36" s="232"/>
      <c r="K36" s="232"/>
      <c r="L36" s="233"/>
      <c r="M36" s="233"/>
      <c r="N36" s="233"/>
      <c r="O36" s="234"/>
      <c r="P36" s="279"/>
      <c r="Q36" s="279">
        <v>1026</v>
      </c>
    </row>
    <row r="37" spans="1:17" ht="16.5" hidden="1" thickBot="1">
      <c r="A37" s="54"/>
      <c r="B37" s="55" t="s">
        <v>263</v>
      </c>
      <c r="C37" s="170"/>
      <c r="D37" s="384">
        <v>3294</v>
      </c>
      <c r="E37" s="235"/>
      <c r="F37" s="235">
        <v>2196</v>
      </c>
      <c r="G37" s="235"/>
      <c r="H37" s="235">
        <f>H35+H36</f>
        <v>900</v>
      </c>
      <c r="I37" s="236">
        <f>I35+I36</f>
        <v>40</v>
      </c>
      <c r="J37" s="237"/>
      <c r="K37" s="237"/>
      <c r="L37" s="238">
        <v>576</v>
      </c>
      <c r="M37" s="238">
        <v>756</v>
      </c>
      <c r="N37" s="238">
        <v>540</v>
      </c>
      <c r="O37" s="231">
        <v>324</v>
      </c>
      <c r="P37" s="280"/>
      <c r="Q37" s="280"/>
    </row>
    <row r="38" spans="1:17" ht="32.25" thickBot="1">
      <c r="A38" s="150"/>
      <c r="B38" s="167" t="s">
        <v>242</v>
      </c>
      <c r="C38" s="223" t="s">
        <v>319</v>
      </c>
      <c r="D38" s="219">
        <f>D40+D46+D51</f>
        <v>3294</v>
      </c>
      <c r="E38" s="239">
        <f aca="true" t="shared" si="6" ref="E38:Q38">E40+E46+E51</f>
        <v>1098</v>
      </c>
      <c r="F38" s="239">
        <f t="shared" si="6"/>
        <v>2196</v>
      </c>
      <c r="G38" s="239">
        <f t="shared" si="6"/>
        <v>1255</v>
      </c>
      <c r="H38" s="239">
        <f t="shared" si="6"/>
        <v>900</v>
      </c>
      <c r="I38" s="239">
        <f t="shared" si="6"/>
        <v>40</v>
      </c>
      <c r="J38" s="239">
        <f t="shared" si="6"/>
        <v>0</v>
      </c>
      <c r="K38" s="239">
        <f t="shared" si="6"/>
        <v>0</v>
      </c>
      <c r="L38" s="239">
        <f t="shared" si="6"/>
        <v>576</v>
      </c>
      <c r="M38" s="239">
        <f t="shared" si="6"/>
        <v>756</v>
      </c>
      <c r="N38" s="239">
        <f t="shared" si="6"/>
        <v>540</v>
      </c>
      <c r="O38" s="239">
        <f t="shared" si="6"/>
        <v>324</v>
      </c>
      <c r="P38" s="239">
        <f t="shared" si="6"/>
        <v>2268</v>
      </c>
      <c r="Q38" s="239">
        <f t="shared" si="6"/>
        <v>1026</v>
      </c>
    </row>
    <row r="39" spans="1:17" ht="16.5" hidden="1" thickBot="1">
      <c r="A39" s="160"/>
      <c r="B39" s="161" t="s">
        <v>140</v>
      </c>
      <c r="C39" s="162"/>
      <c r="D39" s="240">
        <v>510</v>
      </c>
      <c r="E39" s="241">
        <f aca="true" t="shared" si="7" ref="E39:E44">D39-F39</f>
        <v>170</v>
      </c>
      <c r="F39" s="240">
        <v>340</v>
      </c>
      <c r="G39" s="242"/>
      <c r="H39" s="242">
        <v>246</v>
      </c>
      <c r="I39" s="242"/>
      <c r="J39" s="242"/>
      <c r="K39" s="242"/>
      <c r="L39" s="242"/>
      <c r="M39" s="242"/>
      <c r="N39" s="242"/>
      <c r="O39" s="243"/>
      <c r="P39" s="281">
        <v>510</v>
      </c>
      <c r="Q39" s="281"/>
    </row>
    <row r="40" spans="1:17" ht="32.25" thickBot="1">
      <c r="A40" s="166" t="s">
        <v>70</v>
      </c>
      <c r="B40" s="167" t="s">
        <v>243</v>
      </c>
      <c r="C40" s="52" t="s">
        <v>195</v>
      </c>
      <c r="D40" s="219">
        <f>SUM(D41:D44)</f>
        <v>510</v>
      </c>
      <c r="E40" s="219">
        <f aca="true" t="shared" si="8" ref="E40:Q40">SUM(E41:E44)</f>
        <v>170</v>
      </c>
      <c r="F40" s="219">
        <f t="shared" si="8"/>
        <v>340</v>
      </c>
      <c r="G40" s="219">
        <f t="shared" si="8"/>
        <v>80</v>
      </c>
      <c r="H40" s="219">
        <f t="shared" si="8"/>
        <v>260</v>
      </c>
      <c r="I40" s="219">
        <f t="shared" si="8"/>
        <v>0</v>
      </c>
      <c r="J40" s="219">
        <f t="shared" si="8"/>
        <v>0</v>
      </c>
      <c r="K40" s="219">
        <f t="shared" si="8"/>
        <v>0</v>
      </c>
      <c r="L40" s="219">
        <f t="shared" si="8"/>
        <v>112</v>
      </c>
      <c r="M40" s="219">
        <f t="shared" si="8"/>
        <v>132</v>
      </c>
      <c r="N40" s="219">
        <f t="shared" si="8"/>
        <v>60</v>
      </c>
      <c r="O40" s="219">
        <f t="shared" si="8"/>
        <v>36</v>
      </c>
      <c r="P40" s="219">
        <f t="shared" si="8"/>
        <v>510</v>
      </c>
      <c r="Q40" s="219">
        <f t="shared" si="8"/>
        <v>0</v>
      </c>
    </row>
    <row r="41" spans="1:17" ht="15">
      <c r="A41" s="163" t="s">
        <v>71</v>
      </c>
      <c r="B41" s="164" t="s">
        <v>72</v>
      </c>
      <c r="C41" s="165" t="s">
        <v>127</v>
      </c>
      <c r="D41" s="244">
        <v>60</v>
      </c>
      <c r="E41" s="245">
        <f t="shared" si="7"/>
        <v>12</v>
      </c>
      <c r="F41" s="246">
        <f>SUM(L41:O41)</f>
        <v>48</v>
      </c>
      <c r="G41" s="224">
        <f>F41-H41-I41</f>
        <v>40</v>
      </c>
      <c r="H41" s="224">
        <v>8</v>
      </c>
      <c r="I41" s="224"/>
      <c r="J41" s="224"/>
      <c r="K41" s="224"/>
      <c r="L41" s="224"/>
      <c r="M41" s="224">
        <v>48</v>
      </c>
      <c r="N41" s="224"/>
      <c r="O41" s="224"/>
      <c r="P41" s="216">
        <v>60</v>
      </c>
      <c r="Q41" s="216">
        <v>0</v>
      </c>
    </row>
    <row r="42" spans="1:17" ht="15">
      <c r="A42" s="6" t="s">
        <v>73</v>
      </c>
      <c r="B42" s="151" t="s">
        <v>74</v>
      </c>
      <c r="C42" s="157" t="s">
        <v>127</v>
      </c>
      <c r="D42" s="247">
        <v>60</v>
      </c>
      <c r="E42" s="248">
        <f t="shared" si="7"/>
        <v>12</v>
      </c>
      <c r="F42" s="249">
        <f>SUM(L42:O42)</f>
        <v>48</v>
      </c>
      <c r="G42" s="227">
        <f>F42-H42-I42</f>
        <v>40</v>
      </c>
      <c r="H42" s="227">
        <v>8</v>
      </c>
      <c r="I42" s="227"/>
      <c r="J42" s="227"/>
      <c r="K42" s="227"/>
      <c r="L42" s="227">
        <v>48</v>
      </c>
      <c r="M42" s="227"/>
      <c r="N42" s="227"/>
      <c r="O42" s="227"/>
      <c r="P42" s="215">
        <v>60</v>
      </c>
      <c r="Q42" s="215">
        <v>0</v>
      </c>
    </row>
    <row r="43" spans="1:17" ht="15">
      <c r="A43" s="3" t="s">
        <v>194</v>
      </c>
      <c r="B43" s="151" t="s">
        <v>76</v>
      </c>
      <c r="C43" s="56" t="s">
        <v>197</v>
      </c>
      <c r="D43" s="247">
        <v>146</v>
      </c>
      <c r="E43" s="248">
        <f t="shared" si="7"/>
        <v>24</v>
      </c>
      <c r="F43" s="249">
        <v>122</v>
      </c>
      <c r="G43" s="227"/>
      <c r="H43" s="227">
        <v>122</v>
      </c>
      <c r="I43" s="227"/>
      <c r="J43" s="227"/>
      <c r="K43" s="227"/>
      <c r="L43" s="227">
        <v>32</v>
      </c>
      <c r="M43" s="227">
        <v>42</v>
      </c>
      <c r="N43" s="227">
        <v>30</v>
      </c>
      <c r="O43" s="227">
        <v>18</v>
      </c>
      <c r="P43" s="215">
        <v>146</v>
      </c>
      <c r="Q43" s="215">
        <v>0</v>
      </c>
    </row>
    <row r="44" spans="1:17" ht="15.75" thickBot="1">
      <c r="A44" s="6" t="s">
        <v>75</v>
      </c>
      <c r="B44" s="151" t="s">
        <v>100</v>
      </c>
      <c r="C44" s="157" t="s">
        <v>196</v>
      </c>
      <c r="D44" s="247">
        <v>244</v>
      </c>
      <c r="E44" s="248">
        <f t="shared" si="7"/>
        <v>122</v>
      </c>
      <c r="F44" s="249">
        <v>122</v>
      </c>
      <c r="G44" s="227"/>
      <c r="H44" s="227">
        <v>122</v>
      </c>
      <c r="I44" s="227"/>
      <c r="J44" s="227"/>
      <c r="K44" s="227"/>
      <c r="L44" s="227">
        <v>32</v>
      </c>
      <c r="M44" s="227">
        <v>42</v>
      </c>
      <c r="N44" s="227">
        <v>30</v>
      </c>
      <c r="O44" s="227">
        <v>18</v>
      </c>
      <c r="P44" s="217">
        <v>244</v>
      </c>
      <c r="Q44" s="217">
        <v>0</v>
      </c>
    </row>
    <row r="45" spans="1:17" s="16" customFormat="1" ht="16.5" hidden="1" thickBot="1">
      <c r="A45" s="168"/>
      <c r="B45" s="169" t="s">
        <v>141</v>
      </c>
      <c r="C45" s="170"/>
      <c r="D45" s="250">
        <v>108</v>
      </c>
      <c r="E45" s="251"/>
      <c r="F45" s="252">
        <v>72</v>
      </c>
      <c r="G45" s="238"/>
      <c r="H45" s="238"/>
      <c r="I45" s="238"/>
      <c r="J45" s="238"/>
      <c r="K45" s="238"/>
      <c r="L45" s="282"/>
      <c r="M45" s="282"/>
      <c r="N45" s="282"/>
      <c r="O45" s="282"/>
      <c r="P45" s="284">
        <v>108</v>
      </c>
      <c r="Q45" s="283"/>
    </row>
    <row r="46" spans="1:17" ht="32.25" thickBot="1">
      <c r="A46" s="166" t="s">
        <v>77</v>
      </c>
      <c r="B46" s="167" t="s">
        <v>244</v>
      </c>
      <c r="C46" s="52" t="s">
        <v>318</v>
      </c>
      <c r="D46" s="253">
        <f>SUM(D47:D49)</f>
        <v>189</v>
      </c>
      <c r="E46" s="253">
        <f aca="true" t="shared" si="9" ref="E46:Q46">SUM(E47:E49)</f>
        <v>63</v>
      </c>
      <c r="F46" s="253">
        <f t="shared" si="9"/>
        <v>126</v>
      </c>
      <c r="G46" s="253">
        <f t="shared" si="9"/>
        <v>65</v>
      </c>
      <c r="H46" s="253">
        <f t="shared" si="9"/>
        <v>60</v>
      </c>
      <c r="I46" s="253">
        <f t="shared" si="9"/>
        <v>0</v>
      </c>
      <c r="J46" s="253">
        <f t="shared" si="9"/>
        <v>0</v>
      </c>
      <c r="K46" s="253">
        <f t="shared" si="9"/>
        <v>0</v>
      </c>
      <c r="L46" s="253">
        <f t="shared" si="9"/>
        <v>126</v>
      </c>
      <c r="M46" s="253">
        <f t="shared" si="9"/>
        <v>0</v>
      </c>
      <c r="N46" s="253">
        <f t="shared" si="9"/>
        <v>0</v>
      </c>
      <c r="O46" s="253">
        <f t="shared" si="9"/>
        <v>0</v>
      </c>
      <c r="P46" s="253">
        <f t="shared" si="9"/>
        <v>108</v>
      </c>
      <c r="Q46" s="253">
        <f t="shared" si="9"/>
        <v>81</v>
      </c>
    </row>
    <row r="47" spans="1:17" ht="15">
      <c r="A47" s="163" t="s">
        <v>78</v>
      </c>
      <c r="B47" s="164" t="s">
        <v>213</v>
      </c>
      <c r="C47" s="157" t="s">
        <v>127</v>
      </c>
      <c r="D47" s="247">
        <f>F47*1.5</f>
        <v>63</v>
      </c>
      <c r="E47" s="227">
        <f>D47-F47</f>
        <v>21</v>
      </c>
      <c r="F47" s="227">
        <v>42</v>
      </c>
      <c r="G47" s="227">
        <f>F47-H47</f>
        <v>22</v>
      </c>
      <c r="H47" s="227">
        <v>20</v>
      </c>
      <c r="I47" s="227"/>
      <c r="J47" s="227"/>
      <c r="K47" s="227"/>
      <c r="L47" s="227">
        <v>42</v>
      </c>
      <c r="M47" s="227"/>
      <c r="N47" s="227"/>
      <c r="O47" s="228"/>
      <c r="P47" s="215">
        <v>36</v>
      </c>
      <c r="Q47" s="215">
        <v>27</v>
      </c>
    </row>
    <row r="48" spans="1:17" ht="18.75" customHeight="1">
      <c r="A48" s="6" t="s">
        <v>80</v>
      </c>
      <c r="B48" s="152" t="s">
        <v>268</v>
      </c>
      <c r="C48" s="157" t="s">
        <v>127</v>
      </c>
      <c r="D48" s="247">
        <f>F48*1.5</f>
        <v>63</v>
      </c>
      <c r="E48" s="227">
        <f>D48-F48</f>
        <v>21</v>
      </c>
      <c r="F48" s="227">
        <v>42</v>
      </c>
      <c r="G48" s="227">
        <v>21</v>
      </c>
      <c r="H48" s="227">
        <v>20</v>
      </c>
      <c r="I48" s="227"/>
      <c r="J48" s="227"/>
      <c r="K48" s="227"/>
      <c r="L48" s="227">
        <v>42</v>
      </c>
      <c r="M48" s="227"/>
      <c r="N48" s="227"/>
      <c r="O48" s="228"/>
      <c r="P48" s="215">
        <v>36</v>
      </c>
      <c r="Q48" s="215">
        <v>27</v>
      </c>
    </row>
    <row r="49" spans="1:17" ht="18.75" customHeight="1" thickBot="1">
      <c r="A49" s="6" t="s">
        <v>269</v>
      </c>
      <c r="B49" s="291" t="s">
        <v>79</v>
      </c>
      <c r="C49" s="165" t="s">
        <v>128</v>
      </c>
      <c r="D49" s="247">
        <f>F49*1.5</f>
        <v>63</v>
      </c>
      <c r="E49" s="224">
        <f>D49-F49</f>
        <v>21</v>
      </c>
      <c r="F49" s="224">
        <v>42</v>
      </c>
      <c r="G49" s="224">
        <f>F49-H49</f>
        <v>22</v>
      </c>
      <c r="H49" s="224">
        <v>20</v>
      </c>
      <c r="I49" s="224"/>
      <c r="J49" s="224"/>
      <c r="K49" s="224"/>
      <c r="L49" s="224">
        <v>42</v>
      </c>
      <c r="M49" s="224"/>
      <c r="N49" s="224"/>
      <c r="O49" s="225"/>
      <c r="P49" s="214">
        <v>36</v>
      </c>
      <c r="Q49" s="214">
        <v>27</v>
      </c>
    </row>
    <row r="50" spans="1:17" ht="17.25" customHeight="1" hidden="1" thickBot="1">
      <c r="A50" s="168"/>
      <c r="B50" s="169" t="s">
        <v>142</v>
      </c>
      <c r="C50" s="170"/>
      <c r="D50" s="254">
        <v>1650</v>
      </c>
      <c r="E50" s="238"/>
      <c r="F50" s="238">
        <v>1100</v>
      </c>
      <c r="G50" s="238"/>
      <c r="H50" s="238"/>
      <c r="I50" s="238"/>
      <c r="J50" s="238"/>
      <c r="K50" s="238"/>
      <c r="L50" s="282"/>
      <c r="M50" s="282"/>
      <c r="N50" s="282"/>
      <c r="O50" s="285"/>
      <c r="P50" s="280">
        <v>1650</v>
      </c>
      <c r="Q50" s="286"/>
    </row>
    <row r="51" spans="1:17" ht="15.75" thickBot="1">
      <c r="A51" s="150"/>
      <c r="B51" s="171" t="s">
        <v>245</v>
      </c>
      <c r="C51" s="223" t="s">
        <v>317</v>
      </c>
      <c r="D51" s="255">
        <f aca="true" t="shared" si="10" ref="D51:Q51">D53+D65</f>
        <v>2595</v>
      </c>
      <c r="E51" s="255">
        <f t="shared" si="10"/>
        <v>865</v>
      </c>
      <c r="F51" s="255">
        <f t="shared" si="10"/>
        <v>1730</v>
      </c>
      <c r="G51" s="255">
        <f t="shared" si="10"/>
        <v>1110</v>
      </c>
      <c r="H51" s="255">
        <f t="shared" si="10"/>
        <v>580</v>
      </c>
      <c r="I51" s="255">
        <f t="shared" si="10"/>
        <v>40</v>
      </c>
      <c r="J51" s="255">
        <f t="shared" si="10"/>
        <v>0</v>
      </c>
      <c r="K51" s="255">
        <f t="shared" si="10"/>
        <v>0</v>
      </c>
      <c r="L51" s="255">
        <f t="shared" si="10"/>
        <v>338</v>
      </c>
      <c r="M51" s="255">
        <f t="shared" si="10"/>
        <v>624</v>
      </c>
      <c r="N51" s="255">
        <f t="shared" si="10"/>
        <v>480</v>
      </c>
      <c r="O51" s="255">
        <f t="shared" si="10"/>
        <v>288</v>
      </c>
      <c r="P51" s="255">
        <f t="shared" si="10"/>
        <v>1650</v>
      </c>
      <c r="Q51" s="255">
        <f t="shared" si="10"/>
        <v>945</v>
      </c>
    </row>
    <row r="52" spans="1:17" ht="16.5" hidden="1" thickBot="1">
      <c r="A52" s="160"/>
      <c r="B52" s="172" t="s">
        <v>143</v>
      </c>
      <c r="C52" s="173"/>
      <c r="D52" s="256">
        <v>990</v>
      </c>
      <c r="E52" s="257"/>
      <c r="F52" s="257">
        <v>660</v>
      </c>
      <c r="G52" s="257"/>
      <c r="H52" s="257"/>
      <c r="I52" s="257"/>
      <c r="J52" s="257"/>
      <c r="K52" s="257"/>
      <c r="L52" s="287"/>
      <c r="M52" s="287"/>
      <c r="N52" s="287"/>
      <c r="O52" s="288"/>
      <c r="P52" s="311">
        <v>990</v>
      </c>
      <c r="Q52" s="289"/>
    </row>
    <row r="53" spans="1:17" ht="16.5" thickBot="1">
      <c r="A53" s="174" t="s">
        <v>81</v>
      </c>
      <c r="B53" s="175" t="s">
        <v>82</v>
      </c>
      <c r="C53" s="52" t="s">
        <v>316</v>
      </c>
      <c r="D53" s="219">
        <f>SUM(D54:D63)</f>
        <v>1113</v>
      </c>
      <c r="E53" s="219">
        <f aca="true" t="shared" si="11" ref="E53:Q53">SUM(E54:E63)</f>
        <v>370</v>
      </c>
      <c r="F53" s="219">
        <f t="shared" si="11"/>
        <v>743</v>
      </c>
      <c r="G53" s="219">
        <f t="shared" si="11"/>
        <v>403</v>
      </c>
      <c r="H53" s="219">
        <f t="shared" si="11"/>
        <v>320</v>
      </c>
      <c r="I53" s="219">
        <f t="shared" si="11"/>
        <v>20</v>
      </c>
      <c r="J53" s="219">
        <f t="shared" si="11"/>
        <v>0</v>
      </c>
      <c r="K53" s="219">
        <f t="shared" si="11"/>
        <v>0</v>
      </c>
      <c r="L53" s="219">
        <f t="shared" si="11"/>
        <v>338</v>
      </c>
      <c r="M53" s="219">
        <f t="shared" si="11"/>
        <v>216</v>
      </c>
      <c r="N53" s="219">
        <f t="shared" si="11"/>
        <v>134</v>
      </c>
      <c r="O53" s="219">
        <f t="shared" si="11"/>
        <v>55</v>
      </c>
      <c r="P53" s="219">
        <f t="shared" si="11"/>
        <v>990</v>
      </c>
      <c r="Q53" s="219">
        <f t="shared" si="11"/>
        <v>123</v>
      </c>
    </row>
    <row r="54" spans="1:17" ht="15">
      <c r="A54" s="210" t="s">
        <v>83</v>
      </c>
      <c r="B54" s="155" t="s">
        <v>214</v>
      </c>
      <c r="C54" s="211" t="s">
        <v>128</v>
      </c>
      <c r="D54" s="258">
        <f>F54*1.5</f>
        <v>93</v>
      </c>
      <c r="E54" s="259">
        <f aca="true" t="shared" si="12" ref="E54:E60">D54-F54</f>
        <v>31</v>
      </c>
      <c r="F54" s="260">
        <v>62</v>
      </c>
      <c r="G54" s="260">
        <f>F54-H54-I54</f>
        <v>46</v>
      </c>
      <c r="H54" s="260">
        <v>16</v>
      </c>
      <c r="I54" s="260"/>
      <c r="J54" s="260"/>
      <c r="K54" s="260"/>
      <c r="L54" s="260">
        <v>62</v>
      </c>
      <c r="M54" s="260"/>
      <c r="N54" s="260"/>
      <c r="O54" s="261"/>
      <c r="P54" s="214">
        <v>67</v>
      </c>
      <c r="Q54" s="214">
        <v>26</v>
      </c>
    </row>
    <row r="55" spans="1:17" ht="15">
      <c r="A55" s="212" t="s">
        <v>84</v>
      </c>
      <c r="B55" s="153" t="s">
        <v>215</v>
      </c>
      <c r="C55" s="157" t="s">
        <v>128</v>
      </c>
      <c r="D55" s="262">
        <f>F55*1.5</f>
        <v>105</v>
      </c>
      <c r="E55" s="248">
        <f t="shared" si="12"/>
        <v>35</v>
      </c>
      <c r="F55" s="227">
        <v>70</v>
      </c>
      <c r="G55" s="224">
        <f aca="true" t="shared" si="13" ref="G55:G63">F55-H55-I55</f>
        <v>52</v>
      </c>
      <c r="H55" s="227">
        <v>18</v>
      </c>
      <c r="I55" s="227"/>
      <c r="J55" s="227"/>
      <c r="K55" s="227"/>
      <c r="L55" s="227">
        <v>70</v>
      </c>
      <c r="M55" s="227"/>
      <c r="N55" s="227"/>
      <c r="O55" s="228"/>
      <c r="P55" s="215">
        <v>73</v>
      </c>
      <c r="Q55" s="215">
        <v>32</v>
      </c>
    </row>
    <row r="56" spans="1:17" ht="15">
      <c r="A56" s="212" t="s">
        <v>85</v>
      </c>
      <c r="B56" s="195" t="s">
        <v>221</v>
      </c>
      <c r="C56" s="185" t="s">
        <v>127</v>
      </c>
      <c r="D56" s="262">
        <v>110</v>
      </c>
      <c r="E56" s="248">
        <f t="shared" si="12"/>
        <v>38</v>
      </c>
      <c r="F56" s="227">
        <v>72</v>
      </c>
      <c r="G56" s="224">
        <f t="shared" si="13"/>
        <v>30</v>
      </c>
      <c r="H56" s="227">
        <v>42</v>
      </c>
      <c r="I56" s="227"/>
      <c r="J56" s="227"/>
      <c r="K56" s="227"/>
      <c r="L56" s="227">
        <v>72</v>
      </c>
      <c r="M56" s="227"/>
      <c r="N56" s="227"/>
      <c r="O56" s="228"/>
      <c r="P56" s="215">
        <v>72</v>
      </c>
      <c r="Q56" s="215">
        <v>38</v>
      </c>
    </row>
    <row r="57" spans="1:17" ht="15">
      <c r="A57" s="212" t="s">
        <v>86</v>
      </c>
      <c r="B57" s="153" t="s">
        <v>217</v>
      </c>
      <c r="C57" s="201" t="s">
        <v>128</v>
      </c>
      <c r="D57" s="262">
        <v>120</v>
      </c>
      <c r="E57" s="248">
        <f>D57-F57</f>
        <v>40</v>
      </c>
      <c r="F57" s="227">
        <v>80</v>
      </c>
      <c r="G57" s="224">
        <f>F57-H57-I57</f>
        <v>64</v>
      </c>
      <c r="H57" s="227">
        <v>16</v>
      </c>
      <c r="I57" s="227"/>
      <c r="J57" s="227"/>
      <c r="K57" s="227"/>
      <c r="L57" s="227">
        <v>80</v>
      </c>
      <c r="M57" s="227"/>
      <c r="N57" s="227"/>
      <c r="O57" s="228"/>
      <c r="P57" s="215">
        <v>110</v>
      </c>
      <c r="Q57" s="215">
        <v>10</v>
      </c>
    </row>
    <row r="58" spans="1:17" ht="15">
      <c r="A58" s="212" t="s">
        <v>87</v>
      </c>
      <c r="B58" s="153" t="s">
        <v>218</v>
      </c>
      <c r="C58" s="157" t="s">
        <v>128</v>
      </c>
      <c r="D58" s="262">
        <v>140</v>
      </c>
      <c r="E58" s="248">
        <f t="shared" si="12"/>
        <v>46</v>
      </c>
      <c r="F58" s="227">
        <v>94</v>
      </c>
      <c r="G58" s="224">
        <f t="shared" si="13"/>
        <v>44</v>
      </c>
      <c r="H58" s="227">
        <v>40</v>
      </c>
      <c r="I58" s="227">
        <v>10</v>
      </c>
      <c r="J58" s="227"/>
      <c r="K58" s="227"/>
      <c r="L58" s="227"/>
      <c r="M58" s="227">
        <v>94</v>
      </c>
      <c r="N58" s="227"/>
      <c r="O58" s="228"/>
      <c r="P58" s="215">
        <v>132</v>
      </c>
      <c r="Q58" s="215">
        <v>8</v>
      </c>
    </row>
    <row r="59" spans="1:17" ht="15">
      <c r="A59" s="212" t="s">
        <v>88</v>
      </c>
      <c r="B59" s="195" t="s">
        <v>220</v>
      </c>
      <c r="C59" s="308" t="s">
        <v>315</v>
      </c>
      <c r="D59" s="262">
        <v>120</v>
      </c>
      <c r="E59" s="248">
        <f t="shared" si="12"/>
        <v>38</v>
      </c>
      <c r="F59" s="227">
        <v>82</v>
      </c>
      <c r="G59" s="224">
        <f t="shared" si="13"/>
        <v>32</v>
      </c>
      <c r="H59" s="227">
        <v>50</v>
      </c>
      <c r="I59" s="227"/>
      <c r="J59" s="227"/>
      <c r="K59" s="227"/>
      <c r="L59" s="227">
        <v>54</v>
      </c>
      <c r="M59" s="227">
        <v>28</v>
      </c>
      <c r="N59" s="227"/>
      <c r="O59" s="228"/>
      <c r="P59" s="215">
        <v>120</v>
      </c>
      <c r="Q59" s="215">
        <v>0</v>
      </c>
    </row>
    <row r="60" spans="1:17" ht="15">
      <c r="A60" s="212" t="s">
        <v>89</v>
      </c>
      <c r="B60" s="153" t="s">
        <v>270</v>
      </c>
      <c r="C60" s="201" t="s">
        <v>128</v>
      </c>
      <c r="D60" s="262">
        <v>140</v>
      </c>
      <c r="E60" s="248">
        <f t="shared" si="12"/>
        <v>46</v>
      </c>
      <c r="F60" s="227">
        <v>94</v>
      </c>
      <c r="G60" s="224">
        <f t="shared" si="13"/>
        <v>44</v>
      </c>
      <c r="H60" s="227">
        <v>40</v>
      </c>
      <c r="I60" s="227">
        <v>10</v>
      </c>
      <c r="J60" s="227"/>
      <c r="K60" s="227"/>
      <c r="L60" s="227"/>
      <c r="M60" s="227">
        <v>94</v>
      </c>
      <c r="N60" s="227"/>
      <c r="O60" s="228"/>
      <c r="P60" s="215">
        <v>140</v>
      </c>
      <c r="Q60" s="215">
        <v>0</v>
      </c>
    </row>
    <row r="61" spans="1:17" s="16" customFormat="1" ht="15.75">
      <c r="A61" s="3" t="s">
        <v>90</v>
      </c>
      <c r="B61" s="154" t="s">
        <v>92</v>
      </c>
      <c r="C61" s="185" t="s">
        <v>127</v>
      </c>
      <c r="D61" s="247">
        <f>F61*1.5</f>
        <v>102</v>
      </c>
      <c r="E61" s="227">
        <f>D61-F61</f>
        <v>34</v>
      </c>
      <c r="F61" s="227">
        <v>68</v>
      </c>
      <c r="G61" s="224">
        <f t="shared" si="13"/>
        <v>20</v>
      </c>
      <c r="H61" s="227">
        <v>48</v>
      </c>
      <c r="I61" s="227"/>
      <c r="J61" s="227"/>
      <c r="K61" s="227"/>
      <c r="L61" s="227"/>
      <c r="M61" s="227"/>
      <c r="N61" s="227">
        <v>68</v>
      </c>
      <c r="O61" s="227"/>
      <c r="P61" s="215">
        <v>102</v>
      </c>
      <c r="Q61" s="215">
        <v>0</v>
      </c>
    </row>
    <row r="62" spans="1:17" s="16" customFormat="1" ht="15.75">
      <c r="A62" s="3" t="s">
        <v>91</v>
      </c>
      <c r="B62" s="154" t="s">
        <v>216</v>
      </c>
      <c r="C62" s="201" t="s">
        <v>127</v>
      </c>
      <c r="D62" s="262">
        <v>100</v>
      </c>
      <c r="E62" s="248">
        <f>D62-F62</f>
        <v>34</v>
      </c>
      <c r="F62" s="227">
        <v>66</v>
      </c>
      <c r="G62" s="224">
        <f>F62-H62-I62</f>
        <v>36</v>
      </c>
      <c r="H62" s="227">
        <v>30</v>
      </c>
      <c r="I62" s="227"/>
      <c r="J62" s="227"/>
      <c r="K62" s="227"/>
      <c r="L62" s="227"/>
      <c r="M62" s="227"/>
      <c r="N62" s="227">
        <v>66</v>
      </c>
      <c r="O62" s="228"/>
      <c r="P62" s="215">
        <v>100</v>
      </c>
      <c r="Q62" s="215">
        <v>0</v>
      </c>
    </row>
    <row r="63" spans="1:17" s="16" customFormat="1" ht="16.5" thickBot="1">
      <c r="A63" s="3" t="s">
        <v>139</v>
      </c>
      <c r="B63" s="195" t="s">
        <v>271</v>
      </c>
      <c r="C63" s="196" t="s">
        <v>127</v>
      </c>
      <c r="D63" s="263">
        <v>83</v>
      </c>
      <c r="E63" s="226">
        <f>D63-F63</f>
        <v>28</v>
      </c>
      <c r="F63" s="226">
        <v>55</v>
      </c>
      <c r="G63" s="227">
        <f t="shared" si="13"/>
        <v>35</v>
      </c>
      <c r="H63" s="226">
        <v>20</v>
      </c>
      <c r="I63" s="226"/>
      <c r="J63" s="226"/>
      <c r="K63" s="226"/>
      <c r="L63" s="226"/>
      <c r="M63" s="226"/>
      <c r="N63" s="226"/>
      <c r="O63" s="226">
        <v>55</v>
      </c>
      <c r="P63" s="215">
        <v>74</v>
      </c>
      <c r="Q63" s="215">
        <v>9</v>
      </c>
    </row>
    <row r="64" spans="1:17" s="16" customFormat="1" ht="16.5" hidden="1" thickBot="1">
      <c r="A64" s="176"/>
      <c r="B64" s="169" t="s">
        <v>144</v>
      </c>
      <c r="C64" s="170"/>
      <c r="D64" s="250">
        <v>660</v>
      </c>
      <c r="E64" s="251"/>
      <c r="F64" s="238">
        <v>440</v>
      </c>
      <c r="G64" s="238"/>
      <c r="H64" s="238"/>
      <c r="I64" s="238"/>
      <c r="J64" s="238"/>
      <c r="K64" s="282"/>
      <c r="L64" s="282"/>
      <c r="M64" s="282"/>
      <c r="N64" s="282"/>
      <c r="O64" s="282"/>
      <c r="P64" s="290">
        <v>660</v>
      </c>
      <c r="Q64" s="290"/>
    </row>
    <row r="65" spans="1:17" ht="16.5" thickBot="1">
      <c r="A65" s="174" t="s">
        <v>93</v>
      </c>
      <c r="B65" s="175" t="s">
        <v>94</v>
      </c>
      <c r="C65" s="52" t="s">
        <v>314</v>
      </c>
      <c r="D65" s="219">
        <f>D66+D72+D76+D80+D84</f>
        <v>1482</v>
      </c>
      <c r="E65" s="219">
        <f aca="true" t="shared" si="14" ref="E65:Q65">E66+E72+E76+E80+E84</f>
        <v>495</v>
      </c>
      <c r="F65" s="219">
        <f t="shared" si="14"/>
        <v>987</v>
      </c>
      <c r="G65" s="219">
        <f t="shared" si="14"/>
        <v>707</v>
      </c>
      <c r="H65" s="219">
        <f t="shared" si="14"/>
        <v>260</v>
      </c>
      <c r="I65" s="219">
        <f t="shared" si="14"/>
        <v>20</v>
      </c>
      <c r="J65" s="219">
        <f t="shared" si="14"/>
        <v>0</v>
      </c>
      <c r="K65" s="219">
        <f t="shared" si="14"/>
        <v>0</v>
      </c>
      <c r="L65" s="219">
        <f t="shared" si="14"/>
        <v>0</v>
      </c>
      <c r="M65" s="219">
        <f t="shared" si="14"/>
        <v>408</v>
      </c>
      <c r="N65" s="219">
        <f t="shared" si="14"/>
        <v>346</v>
      </c>
      <c r="O65" s="219">
        <f t="shared" si="14"/>
        <v>233</v>
      </c>
      <c r="P65" s="219">
        <f t="shared" si="14"/>
        <v>660</v>
      </c>
      <c r="Q65" s="219">
        <f t="shared" si="14"/>
        <v>822</v>
      </c>
    </row>
    <row r="66" spans="1:17" ht="28.5" customHeight="1">
      <c r="A66" s="178" t="s">
        <v>95</v>
      </c>
      <c r="B66" s="293" t="s">
        <v>272</v>
      </c>
      <c r="C66" s="294" t="s">
        <v>313</v>
      </c>
      <c r="D66" s="296">
        <f>SUM(D67:D70)</f>
        <v>750</v>
      </c>
      <c r="E66" s="296">
        <f aca="true" t="shared" si="15" ref="E66:O66">SUM(E67:E70)</f>
        <v>250</v>
      </c>
      <c r="F66" s="296">
        <f t="shared" si="15"/>
        <v>500</v>
      </c>
      <c r="G66" s="296">
        <f t="shared" si="15"/>
        <v>388</v>
      </c>
      <c r="H66" s="296">
        <f t="shared" si="15"/>
        <v>112</v>
      </c>
      <c r="I66" s="296">
        <f t="shared" si="15"/>
        <v>0</v>
      </c>
      <c r="J66" s="296">
        <f t="shared" si="15"/>
        <v>0</v>
      </c>
      <c r="K66" s="296">
        <f t="shared" si="15"/>
        <v>0</v>
      </c>
      <c r="L66" s="296">
        <f t="shared" si="15"/>
        <v>0</v>
      </c>
      <c r="M66" s="296">
        <f t="shared" si="15"/>
        <v>228</v>
      </c>
      <c r="N66" s="296">
        <f t="shared" si="15"/>
        <v>272</v>
      </c>
      <c r="O66" s="296">
        <f t="shared" si="15"/>
        <v>0</v>
      </c>
      <c r="P66" s="295">
        <f>SUM(P67:P70)</f>
        <v>286</v>
      </c>
      <c r="Q66" s="295">
        <f>SUM(Q67:Q70)</f>
        <v>464</v>
      </c>
    </row>
    <row r="67" spans="1:17" ht="15" customHeight="1">
      <c r="A67" s="222" t="s">
        <v>96</v>
      </c>
      <c r="B67" s="177" t="s">
        <v>273</v>
      </c>
      <c r="C67" s="184" t="s">
        <v>127</v>
      </c>
      <c r="D67" s="264">
        <v>261</v>
      </c>
      <c r="E67" s="245">
        <f>D67-F67</f>
        <v>87</v>
      </c>
      <c r="F67" s="224">
        <v>174</v>
      </c>
      <c r="G67" s="224">
        <f>F67-H67</f>
        <v>130</v>
      </c>
      <c r="H67" s="224">
        <v>44</v>
      </c>
      <c r="I67" s="224"/>
      <c r="J67" s="224"/>
      <c r="K67" s="224"/>
      <c r="L67" s="224"/>
      <c r="M67" s="224">
        <v>152</v>
      </c>
      <c r="N67" s="224">
        <v>22</v>
      </c>
      <c r="O67" s="224"/>
      <c r="P67" s="215">
        <v>80</v>
      </c>
      <c r="Q67" s="215">
        <v>181</v>
      </c>
    </row>
    <row r="68" spans="1:17" ht="44.25" customHeight="1">
      <c r="A68" s="222" t="s">
        <v>219</v>
      </c>
      <c r="B68" s="177" t="s">
        <v>276</v>
      </c>
      <c r="C68" s="184" t="s">
        <v>127</v>
      </c>
      <c r="D68" s="264">
        <v>219</v>
      </c>
      <c r="E68" s="245">
        <f>D68-F68</f>
        <v>73</v>
      </c>
      <c r="F68" s="224">
        <v>146</v>
      </c>
      <c r="G68" s="224">
        <f>F68-H68</f>
        <v>116</v>
      </c>
      <c r="H68" s="224">
        <v>30</v>
      </c>
      <c r="I68" s="224"/>
      <c r="J68" s="224"/>
      <c r="K68" s="224"/>
      <c r="L68" s="224"/>
      <c r="M68" s="224"/>
      <c r="N68" s="224">
        <v>146</v>
      </c>
      <c r="O68" s="224" t="s">
        <v>320</v>
      </c>
      <c r="P68" s="215">
        <v>76</v>
      </c>
      <c r="Q68" s="215">
        <v>143</v>
      </c>
    </row>
    <row r="69" spans="1:17" ht="29.25" customHeight="1">
      <c r="A69" s="222" t="s">
        <v>274</v>
      </c>
      <c r="B69" s="177" t="s">
        <v>277</v>
      </c>
      <c r="C69" s="184" t="s">
        <v>127</v>
      </c>
      <c r="D69" s="264">
        <v>114</v>
      </c>
      <c r="E69" s="245">
        <f>D69-F69</f>
        <v>38</v>
      </c>
      <c r="F69" s="224">
        <v>76</v>
      </c>
      <c r="G69" s="224">
        <f>F69-H69</f>
        <v>56</v>
      </c>
      <c r="H69" s="224">
        <v>20</v>
      </c>
      <c r="I69" s="224"/>
      <c r="J69" s="224"/>
      <c r="K69" s="224"/>
      <c r="L69" s="224"/>
      <c r="M69" s="224">
        <v>76</v>
      </c>
      <c r="N69" s="224"/>
      <c r="O69" s="224"/>
      <c r="P69" s="215">
        <v>60</v>
      </c>
      <c r="Q69" s="215">
        <v>54</v>
      </c>
    </row>
    <row r="70" spans="1:17" ht="30" customHeight="1">
      <c r="A70" s="222" t="s">
        <v>275</v>
      </c>
      <c r="B70" s="154" t="s">
        <v>278</v>
      </c>
      <c r="C70" s="185" t="s">
        <v>127</v>
      </c>
      <c r="D70" s="262">
        <v>156</v>
      </c>
      <c r="E70" s="248">
        <f>D70-F70</f>
        <v>52</v>
      </c>
      <c r="F70" s="227">
        <v>104</v>
      </c>
      <c r="G70" s="224">
        <f>F70-H70</f>
        <v>86</v>
      </c>
      <c r="H70" s="227">
        <v>18</v>
      </c>
      <c r="I70" s="227"/>
      <c r="J70" s="227"/>
      <c r="K70" s="227"/>
      <c r="L70" s="227"/>
      <c r="M70" s="227"/>
      <c r="N70" s="227">
        <v>104</v>
      </c>
      <c r="O70" s="227"/>
      <c r="P70" s="215">
        <v>70</v>
      </c>
      <c r="Q70" s="215">
        <v>86</v>
      </c>
    </row>
    <row r="71" spans="1:17" ht="15">
      <c r="A71" s="57" t="s">
        <v>300</v>
      </c>
      <c r="B71" s="156" t="s">
        <v>113</v>
      </c>
      <c r="C71" s="158" t="s">
        <v>235</v>
      </c>
      <c r="D71" s="265">
        <v>72</v>
      </c>
      <c r="E71" s="266"/>
      <c r="F71" s="267"/>
      <c r="G71" s="267"/>
      <c r="H71" s="267"/>
      <c r="I71" s="267"/>
      <c r="J71" s="267"/>
      <c r="K71" s="267"/>
      <c r="L71" s="267"/>
      <c r="M71" s="267"/>
      <c r="N71" s="267">
        <v>72</v>
      </c>
      <c r="O71" s="267"/>
      <c r="P71" s="218"/>
      <c r="Q71" s="218"/>
    </row>
    <row r="72" spans="1:17" ht="15.75">
      <c r="A72" s="297" t="s">
        <v>97</v>
      </c>
      <c r="B72" s="298" t="s">
        <v>279</v>
      </c>
      <c r="C72" s="299" t="s">
        <v>312</v>
      </c>
      <c r="D72" s="300">
        <f>D73+D74</f>
        <v>135</v>
      </c>
      <c r="E72" s="300">
        <f aca="true" t="shared" si="16" ref="E72:Q72">E73+E74</f>
        <v>45</v>
      </c>
      <c r="F72" s="300">
        <f t="shared" si="16"/>
        <v>90</v>
      </c>
      <c r="G72" s="300">
        <f>G73+G74</f>
        <v>54</v>
      </c>
      <c r="H72" s="300">
        <f t="shared" si="16"/>
        <v>36</v>
      </c>
      <c r="I72" s="300">
        <f t="shared" si="16"/>
        <v>0</v>
      </c>
      <c r="J72" s="300">
        <f t="shared" si="16"/>
        <v>0</v>
      </c>
      <c r="K72" s="300">
        <f t="shared" si="16"/>
        <v>0</v>
      </c>
      <c r="L72" s="300">
        <f t="shared" si="16"/>
        <v>0</v>
      </c>
      <c r="M72" s="300">
        <f t="shared" si="16"/>
        <v>90</v>
      </c>
      <c r="N72" s="300">
        <f t="shared" si="16"/>
        <v>0</v>
      </c>
      <c r="O72" s="300">
        <f t="shared" si="16"/>
        <v>0</v>
      </c>
      <c r="P72" s="300">
        <f t="shared" si="16"/>
        <v>82</v>
      </c>
      <c r="Q72" s="300">
        <f t="shared" si="16"/>
        <v>53</v>
      </c>
    </row>
    <row r="73" spans="1:17" ht="15">
      <c r="A73" s="222" t="s">
        <v>98</v>
      </c>
      <c r="B73" s="154" t="s">
        <v>279</v>
      </c>
      <c r="C73" s="184" t="s">
        <v>127</v>
      </c>
      <c r="D73" s="262">
        <v>72</v>
      </c>
      <c r="E73" s="248">
        <f>D73-F73</f>
        <v>24</v>
      </c>
      <c r="F73" s="227">
        <v>48</v>
      </c>
      <c r="G73" s="227">
        <f>F73-H73</f>
        <v>32</v>
      </c>
      <c r="H73" s="227">
        <v>16</v>
      </c>
      <c r="I73" s="227"/>
      <c r="J73" s="227"/>
      <c r="K73" s="227"/>
      <c r="L73" s="227"/>
      <c r="M73" s="227">
        <v>48</v>
      </c>
      <c r="N73" s="227"/>
      <c r="O73" s="227"/>
      <c r="P73" s="215">
        <v>42</v>
      </c>
      <c r="Q73" s="215">
        <v>30</v>
      </c>
    </row>
    <row r="74" spans="1:17" ht="15">
      <c r="A74" s="222" t="s">
        <v>280</v>
      </c>
      <c r="B74" s="154" t="s">
        <v>281</v>
      </c>
      <c r="C74" s="159"/>
      <c r="D74" s="262">
        <v>63</v>
      </c>
      <c r="E74" s="248">
        <f>D74-F74</f>
        <v>21</v>
      </c>
      <c r="F74" s="227">
        <v>42</v>
      </c>
      <c r="G74" s="227">
        <f>F74-H74</f>
        <v>22</v>
      </c>
      <c r="H74" s="227">
        <v>20</v>
      </c>
      <c r="I74" s="227"/>
      <c r="J74" s="227"/>
      <c r="K74" s="227"/>
      <c r="L74" s="227"/>
      <c r="M74" s="227">
        <v>42</v>
      </c>
      <c r="N74" s="227"/>
      <c r="O74" s="227"/>
      <c r="P74" s="215">
        <v>40</v>
      </c>
      <c r="Q74" s="215">
        <v>23</v>
      </c>
    </row>
    <row r="75" spans="1:17" ht="15">
      <c r="A75" s="301" t="s">
        <v>111</v>
      </c>
      <c r="B75" s="302" t="s">
        <v>112</v>
      </c>
      <c r="C75" s="303" t="s">
        <v>235</v>
      </c>
      <c r="D75" s="304">
        <v>72</v>
      </c>
      <c r="E75" s="305"/>
      <c r="F75" s="306"/>
      <c r="G75" s="306"/>
      <c r="H75" s="306"/>
      <c r="I75" s="306"/>
      <c r="J75" s="306"/>
      <c r="K75" s="306"/>
      <c r="L75" s="306"/>
      <c r="M75" s="306">
        <v>72</v>
      </c>
      <c r="N75" s="306"/>
      <c r="O75" s="306"/>
      <c r="P75" s="307"/>
      <c r="Q75" s="307"/>
    </row>
    <row r="76" spans="1:17" ht="15.75">
      <c r="A76" s="297" t="s">
        <v>282</v>
      </c>
      <c r="B76" s="298" t="s">
        <v>283</v>
      </c>
      <c r="C76" s="299" t="s">
        <v>311</v>
      </c>
      <c r="D76" s="300">
        <f>D77+D78</f>
        <v>135</v>
      </c>
      <c r="E76" s="300">
        <f aca="true" t="shared" si="17" ref="E76:Q76">E77+E78</f>
        <v>45</v>
      </c>
      <c r="F76" s="300">
        <f t="shared" si="17"/>
        <v>90</v>
      </c>
      <c r="G76" s="300">
        <f t="shared" si="17"/>
        <v>54</v>
      </c>
      <c r="H76" s="300">
        <f t="shared" si="17"/>
        <v>36</v>
      </c>
      <c r="I76" s="300">
        <f t="shared" si="17"/>
        <v>0</v>
      </c>
      <c r="J76" s="300">
        <f t="shared" si="17"/>
        <v>0</v>
      </c>
      <c r="K76" s="300">
        <f t="shared" si="17"/>
        <v>0</v>
      </c>
      <c r="L76" s="300">
        <f t="shared" si="17"/>
        <v>0</v>
      </c>
      <c r="M76" s="300">
        <f t="shared" si="17"/>
        <v>90</v>
      </c>
      <c r="N76" s="300">
        <f t="shared" si="17"/>
        <v>0</v>
      </c>
      <c r="O76" s="300">
        <f t="shared" si="17"/>
        <v>0</v>
      </c>
      <c r="P76" s="300">
        <f t="shared" si="17"/>
        <v>82</v>
      </c>
      <c r="Q76" s="300">
        <f t="shared" si="17"/>
        <v>53</v>
      </c>
    </row>
    <row r="77" spans="1:17" s="16" customFormat="1" ht="30" customHeight="1">
      <c r="A77" s="222" t="s">
        <v>284</v>
      </c>
      <c r="B77" s="154" t="s">
        <v>285</v>
      </c>
      <c r="C77" s="184"/>
      <c r="D77" s="262">
        <v>72</v>
      </c>
      <c r="E77" s="248">
        <f>D77-F77</f>
        <v>24</v>
      </c>
      <c r="F77" s="227">
        <v>48</v>
      </c>
      <c r="G77" s="227">
        <f>F77-H77</f>
        <v>24</v>
      </c>
      <c r="H77" s="227">
        <v>24</v>
      </c>
      <c r="I77" s="227"/>
      <c r="J77" s="227"/>
      <c r="K77" s="227"/>
      <c r="L77" s="227"/>
      <c r="M77" s="227">
        <v>48</v>
      </c>
      <c r="N77" s="227"/>
      <c r="O77" s="227"/>
      <c r="P77" s="215">
        <v>42</v>
      </c>
      <c r="Q77" s="215">
        <v>30</v>
      </c>
    </row>
    <row r="78" spans="1:17" s="16" customFormat="1" ht="31.5" customHeight="1">
      <c r="A78" s="222" t="s">
        <v>286</v>
      </c>
      <c r="B78" s="154" t="s">
        <v>287</v>
      </c>
      <c r="C78" s="159"/>
      <c r="D78" s="262">
        <v>63</v>
      </c>
      <c r="E78" s="248">
        <f>D78-F78</f>
        <v>21</v>
      </c>
      <c r="F78" s="227">
        <v>42</v>
      </c>
      <c r="G78" s="227">
        <f>F78-H78</f>
        <v>30</v>
      </c>
      <c r="H78" s="227">
        <v>12</v>
      </c>
      <c r="I78" s="227"/>
      <c r="J78" s="227"/>
      <c r="K78" s="227"/>
      <c r="L78" s="227"/>
      <c r="M78" s="227">
        <v>42</v>
      </c>
      <c r="N78" s="227"/>
      <c r="O78" s="227"/>
      <c r="P78" s="215">
        <v>40</v>
      </c>
      <c r="Q78" s="215">
        <v>23</v>
      </c>
    </row>
    <row r="79" spans="1:17" ht="15" customHeight="1">
      <c r="A79" s="301" t="s">
        <v>301</v>
      </c>
      <c r="B79" s="302" t="s">
        <v>112</v>
      </c>
      <c r="C79" s="303" t="s">
        <v>235</v>
      </c>
      <c r="D79" s="304">
        <v>36</v>
      </c>
      <c r="E79" s="305"/>
      <c r="F79" s="306"/>
      <c r="G79" s="306"/>
      <c r="H79" s="306"/>
      <c r="I79" s="306"/>
      <c r="J79" s="306"/>
      <c r="K79" s="306"/>
      <c r="L79" s="306"/>
      <c r="M79" s="306">
        <v>36</v>
      </c>
      <c r="N79" s="306"/>
      <c r="O79" s="306"/>
      <c r="P79" s="307"/>
      <c r="Q79" s="307"/>
    </row>
    <row r="80" spans="1:17" ht="15" customHeight="1">
      <c r="A80" s="297" t="s">
        <v>289</v>
      </c>
      <c r="B80" s="298" t="s">
        <v>292</v>
      </c>
      <c r="C80" s="299" t="s">
        <v>311</v>
      </c>
      <c r="D80" s="300">
        <f>D81+D82</f>
        <v>159</v>
      </c>
      <c r="E80" s="300">
        <f aca="true" t="shared" si="18" ref="E80:Q80">E81+E82</f>
        <v>53</v>
      </c>
      <c r="F80" s="300">
        <f t="shared" si="18"/>
        <v>106</v>
      </c>
      <c r="G80" s="300">
        <f t="shared" si="18"/>
        <v>70</v>
      </c>
      <c r="H80" s="300">
        <f t="shared" si="18"/>
        <v>36</v>
      </c>
      <c r="I80" s="300">
        <f t="shared" si="18"/>
        <v>0</v>
      </c>
      <c r="J80" s="300">
        <f t="shared" si="18"/>
        <v>0</v>
      </c>
      <c r="K80" s="300">
        <f t="shared" si="18"/>
        <v>0</v>
      </c>
      <c r="L80" s="300">
        <f t="shared" si="18"/>
        <v>0</v>
      </c>
      <c r="M80" s="300">
        <f t="shared" si="18"/>
        <v>0</v>
      </c>
      <c r="N80" s="300">
        <f t="shared" si="18"/>
        <v>42</v>
      </c>
      <c r="O80" s="300">
        <f t="shared" si="18"/>
        <v>64</v>
      </c>
      <c r="P80" s="300">
        <f t="shared" si="18"/>
        <v>90</v>
      </c>
      <c r="Q80" s="300">
        <f t="shared" si="18"/>
        <v>69</v>
      </c>
    </row>
    <row r="81" spans="1:17" ht="15.75" customHeight="1">
      <c r="A81" s="222" t="s">
        <v>290</v>
      </c>
      <c r="B81" s="154" t="s">
        <v>292</v>
      </c>
      <c r="C81" s="184"/>
      <c r="D81" s="262">
        <v>63</v>
      </c>
      <c r="E81" s="248">
        <f>D81-F81</f>
        <v>21</v>
      </c>
      <c r="F81" s="227">
        <v>42</v>
      </c>
      <c r="G81" s="227">
        <f>F81-H81</f>
        <v>22</v>
      </c>
      <c r="H81" s="227">
        <v>20</v>
      </c>
      <c r="I81" s="227"/>
      <c r="J81" s="227"/>
      <c r="K81" s="227"/>
      <c r="L81" s="227"/>
      <c r="M81" s="227"/>
      <c r="N81" s="227">
        <v>42</v>
      </c>
      <c r="O81" s="227"/>
      <c r="P81" s="215">
        <v>40</v>
      </c>
      <c r="Q81" s="215">
        <v>23</v>
      </c>
    </row>
    <row r="82" spans="1:17" ht="29.25" customHeight="1">
      <c r="A82" s="222" t="s">
        <v>291</v>
      </c>
      <c r="B82" s="154" t="s">
        <v>293</v>
      </c>
      <c r="C82" s="159"/>
      <c r="D82" s="262">
        <v>96</v>
      </c>
      <c r="E82" s="248">
        <f>D82-F82</f>
        <v>32</v>
      </c>
      <c r="F82" s="227">
        <v>64</v>
      </c>
      <c r="G82" s="227">
        <f>F82-H82</f>
        <v>48</v>
      </c>
      <c r="H82" s="227">
        <v>16</v>
      </c>
      <c r="I82" s="227"/>
      <c r="J82" s="227"/>
      <c r="K82" s="227"/>
      <c r="L82" s="227"/>
      <c r="M82" s="227"/>
      <c r="N82" s="227"/>
      <c r="O82" s="227">
        <v>64</v>
      </c>
      <c r="P82" s="215">
        <v>50</v>
      </c>
      <c r="Q82" s="215">
        <v>46</v>
      </c>
    </row>
    <row r="83" spans="1:17" ht="18" customHeight="1">
      <c r="A83" s="57" t="s">
        <v>246</v>
      </c>
      <c r="B83" s="156" t="s">
        <v>113</v>
      </c>
      <c r="C83" s="158" t="s">
        <v>235</v>
      </c>
      <c r="D83" s="265">
        <v>72</v>
      </c>
      <c r="E83" s="266"/>
      <c r="F83" s="267"/>
      <c r="G83" s="267"/>
      <c r="H83" s="267"/>
      <c r="I83" s="267"/>
      <c r="J83" s="267"/>
      <c r="K83" s="267"/>
      <c r="L83" s="267"/>
      <c r="M83" s="267"/>
      <c r="N83" s="267"/>
      <c r="O83" s="267">
        <v>72</v>
      </c>
      <c r="P83" s="218"/>
      <c r="Q83" s="218"/>
    </row>
    <row r="84" spans="1:17" ht="15" customHeight="1">
      <c r="A84" s="297" t="s">
        <v>294</v>
      </c>
      <c r="B84" s="298" t="s">
        <v>297</v>
      </c>
      <c r="C84" s="299" t="s">
        <v>311</v>
      </c>
      <c r="D84" s="300">
        <f>D85+D86</f>
        <v>303</v>
      </c>
      <c r="E84" s="300">
        <f aca="true" t="shared" si="19" ref="E84:Q84">E85+E86</f>
        <v>102</v>
      </c>
      <c r="F84" s="300">
        <f t="shared" si="19"/>
        <v>201</v>
      </c>
      <c r="G84" s="300">
        <f t="shared" si="19"/>
        <v>141</v>
      </c>
      <c r="H84" s="300">
        <f t="shared" si="19"/>
        <v>40</v>
      </c>
      <c r="I84" s="300">
        <f t="shared" si="19"/>
        <v>20</v>
      </c>
      <c r="J84" s="300">
        <f t="shared" si="19"/>
        <v>0</v>
      </c>
      <c r="K84" s="300">
        <f t="shared" si="19"/>
        <v>0</v>
      </c>
      <c r="L84" s="300">
        <f t="shared" si="19"/>
        <v>0</v>
      </c>
      <c r="M84" s="300">
        <f t="shared" si="19"/>
        <v>0</v>
      </c>
      <c r="N84" s="300">
        <f t="shared" si="19"/>
        <v>32</v>
      </c>
      <c r="O84" s="300">
        <f t="shared" si="19"/>
        <v>169</v>
      </c>
      <c r="P84" s="300">
        <f t="shared" si="19"/>
        <v>120</v>
      </c>
      <c r="Q84" s="300">
        <f t="shared" si="19"/>
        <v>183</v>
      </c>
    </row>
    <row r="85" spans="1:17" ht="18.75" customHeight="1">
      <c r="A85" s="222" t="s">
        <v>295</v>
      </c>
      <c r="B85" s="154" t="s">
        <v>298</v>
      </c>
      <c r="C85" s="184"/>
      <c r="D85" s="262">
        <v>144</v>
      </c>
      <c r="E85" s="248">
        <f>D85-F85</f>
        <v>49</v>
      </c>
      <c r="F85" s="227">
        <v>95</v>
      </c>
      <c r="G85" s="227">
        <v>55</v>
      </c>
      <c r="H85" s="227">
        <v>20</v>
      </c>
      <c r="I85" s="227">
        <v>20</v>
      </c>
      <c r="J85" s="227"/>
      <c r="K85" s="227"/>
      <c r="L85" s="227"/>
      <c r="M85" s="227"/>
      <c r="N85" s="227">
        <v>32</v>
      </c>
      <c r="O85" s="227">
        <v>63</v>
      </c>
      <c r="P85" s="215">
        <v>60</v>
      </c>
      <c r="Q85" s="215">
        <v>84</v>
      </c>
    </row>
    <row r="86" spans="1:17" ht="30">
      <c r="A86" s="222" t="s">
        <v>296</v>
      </c>
      <c r="B86" s="154" t="s">
        <v>299</v>
      </c>
      <c r="C86" s="159"/>
      <c r="D86" s="262">
        <v>159</v>
      </c>
      <c r="E86" s="248">
        <f>D86-F86</f>
        <v>53</v>
      </c>
      <c r="F86" s="227">
        <v>106</v>
      </c>
      <c r="G86" s="227">
        <f>F86-H86</f>
        <v>86</v>
      </c>
      <c r="H86" s="227">
        <v>20</v>
      </c>
      <c r="I86" s="227"/>
      <c r="J86" s="227"/>
      <c r="K86" s="227"/>
      <c r="L86" s="227"/>
      <c r="M86" s="227"/>
      <c r="N86" s="227"/>
      <c r="O86" s="227">
        <v>106</v>
      </c>
      <c r="P86" s="215">
        <v>60</v>
      </c>
      <c r="Q86" s="215">
        <v>99</v>
      </c>
    </row>
    <row r="87" spans="1:17" ht="15.75" thickBot="1">
      <c r="A87" s="57" t="s">
        <v>288</v>
      </c>
      <c r="B87" s="156" t="s">
        <v>113</v>
      </c>
      <c r="C87" s="158" t="s">
        <v>235</v>
      </c>
      <c r="D87" s="265">
        <v>72</v>
      </c>
      <c r="E87" s="266"/>
      <c r="F87" s="267"/>
      <c r="G87" s="267"/>
      <c r="H87" s="267"/>
      <c r="I87" s="267"/>
      <c r="J87" s="267"/>
      <c r="K87" s="267"/>
      <c r="L87" s="267"/>
      <c r="M87" s="267"/>
      <c r="N87" s="267"/>
      <c r="O87" s="267">
        <v>72</v>
      </c>
      <c r="P87" s="218"/>
      <c r="Q87" s="218"/>
    </row>
    <row r="88" spans="1:17" ht="16.5" thickBot="1">
      <c r="A88" s="182"/>
      <c r="B88" s="183" t="s">
        <v>148</v>
      </c>
      <c r="C88" s="223" t="s">
        <v>352</v>
      </c>
      <c r="D88" s="219">
        <f aca="true" t="shared" si="20" ref="D88:O88">D12+D38</f>
        <v>5400</v>
      </c>
      <c r="E88" s="219">
        <f t="shared" si="20"/>
        <v>1800</v>
      </c>
      <c r="F88" s="219">
        <f t="shared" si="20"/>
        <v>3600</v>
      </c>
      <c r="G88" s="219">
        <f t="shared" si="20"/>
        <v>1931</v>
      </c>
      <c r="H88" s="219">
        <f t="shared" si="20"/>
        <v>1556</v>
      </c>
      <c r="I88" s="219">
        <f t="shared" si="20"/>
        <v>112</v>
      </c>
      <c r="J88" s="219">
        <f t="shared" si="20"/>
        <v>612</v>
      </c>
      <c r="K88" s="219">
        <f t="shared" si="20"/>
        <v>792</v>
      </c>
      <c r="L88" s="219">
        <f t="shared" si="20"/>
        <v>576</v>
      </c>
      <c r="M88" s="219">
        <f t="shared" si="20"/>
        <v>756</v>
      </c>
      <c r="N88" s="219">
        <f t="shared" si="20"/>
        <v>540</v>
      </c>
      <c r="O88" s="219">
        <f t="shared" si="20"/>
        <v>324</v>
      </c>
      <c r="P88" s="219">
        <f>P38</f>
        <v>2268</v>
      </c>
      <c r="Q88" s="219">
        <f>Q38</f>
        <v>1026</v>
      </c>
    </row>
    <row r="89" spans="1:17" ht="21.75" customHeight="1">
      <c r="A89" s="178" t="s">
        <v>204</v>
      </c>
      <c r="B89" s="179" t="s">
        <v>211</v>
      </c>
      <c r="C89" s="186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273" t="s">
        <v>205</v>
      </c>
      <c r="P89" s="214"/>
      <c r="Q89" s="214"/>
    </row>
    <row r="90" spans="1:17" ht="23.25" customHeight="1">
      <c r="A90" s="178" t="s">
        <v>109</v>
      </c>
      <c r="B90" s="179" t="s">
        <v>138</v>
      </c>
      <c r="C90" s="180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4" t="s">
        <v>110</v>
      </c>
      <c r="P90" s="220"/>
      <c r="Q90" s="220"/>
    </row>
    <row r="91" spans="1:17" ht="15.75">
      <c r="A91" s="274"/>
      <c r="B91" s="275" t="s">
        <v>258</v>
      </c>
      <c r="C91" s="276"/>
      <c r="D91" s="276"/>
      <c r="E91" s="276"/>
      <c r="F91" s="276">
        <f>SUM(J91:O91)</f>
        <v>300</v>
      </c>
      <c r="G91" s="276"/>
      <c r="H91" s="276"/>
      <c r="I91" s="276"/>
      <c r="J91" s="276">
        <v>40</v>
      </c>
      <c r="K91" s="276">
        <v>60</v>
      </c>
      <c r="L91" s="276">
        <v>40</v>
      </c>
      <c r="M91" s="277">
        <v>60</v>
      </c>
      <c r="N91" s="310">
        <v>60</v>
      </c>
      <c r="O91" s="310">
        <v>40</v>
      </c>
      <c r="P91" s="220"/>
      <c r="Q91" s="220"/>
    </row>
    <row r="92" spans="1:17" ht="15.75">
      <c r="A92" s="443" t="s">
        <v>259</v>
      </c>
      <c r="B92" s="444"/>
      <c r="C92" s="444"/>
      <c r="D92" s="444"/>
      <c r="E92" s="445"/>
      <c r="F92" s="423" t="s">
        <v>33</v>
      </c>
      <c r="G92" s="420" t="s">
        <v>103</v>
      </c>
      <c r="H92" s="421"/>
      <c r="I92" s="422"/>
      <c r="J92" s="59">
        <f aca="true" t="shared" si="21" ref="J92:O92">J88</f>
        <v>612</v>
      </c>
      <c r="K92" s="59">
        <f t="shared" si="21"/>
        <v>792</v>
      </c>
      <c r="L92" s="59">
        <f t="shared" si="21"/>
        <v>576</v>
      </c>
      <c r="M92" s="59">
        <f t="shared" si="21"/>
        <v>756</v>
      </c>
      <c r="N92" s="59">
        <f t="shared" si="21"/>
        <v>540</v>
      </c>
      <c r="O92" s="59">
        <f t="shared" si="21"/>
        <v>324</v>
      </c>
      <c r="P92" s="309"/>
      <c r="Q92" s="220"/>
    </row>
    <row r="93" spans="1:17" ht="22.5" customHeight="1">
      <c r="A93" s="446"/>
      <c r="B93" s="447"/>
      <c r="C93" s="447"/>
      <c r="D93" s="447"/>
      <c r="E93" s="448"/>
      <c r="F93" s="424"/>
      <c r="G93" s="420" t="s">
        <v>104</v>
      </c>
      <c r="H93" s="421"/>
      <c r="I93" s="422"/>
      <c r="J93" s="4">
        <f aca="true" t="shared" si="22" ref="J93:O93">J75+J79</f>
        <v>0</v>
      </c>
      <c r="K93" s="4">
        <f t="shared" si="22"/>
        <v>0</v>
      </c>
      <c r="L93" s="4">
        <f t="shared" si="22"/>
        <v>0</v>
      </c>
      <c r="M93" s="4">
        <f t="shared" si="22"/>
        <v>108</v>
      </c>
      <c r="N93" s="4">
        <f t="shared" si="22"/>
        <v>0</v>
      </c>
      <c r="O93" s="4">
        <f t="shared" si="22"/>
        <v>0</v>
      </c>
      <c r="P93" s="309"/>
      <c r="Q93" s="215"/>
    </row>
    <row r="94" spans="1:17" ht="24" customHeight="1">
      <c r="A94" s="446"/>
      <c r="B94" s="447"/>
      <c r="C94" s="447"/>
      <c r="D94" s="447"/>
      <c r="E94" s="448"/>
      <c r="F94" s="424"/>
      <c r="G94" s="420" t="s">
        <v>146</v>
      </c>
      <c r="H94" s="421"/>
      <c r="I94" s="422"/>
      <c r="J94" s="4">
        <f aca="true" t="shared" si="23" ref="J94:O94">J71+J83+J87</f>
        <v>0</v>
      </c>
      <c r="K94" s="4">
        <f t="shared" si="23"/>
        <v>0</v>
      </c>
      <c r="L94" s="4">
        <f t="shared" si="23"/>
        <v>0</v>
      </c>
      <c r="M94" s="4">
        <f t="shared" si="23"/>
        <v>0</v>
      </c>
      <c r="N94" s="4">
        <f t="shared" si="23"/>
        <v>72</v>
      </c>
      <c r="O94" s="4">
        <f t="shared" si="23"/>
        <v>144</v>
      </c>
      <c r="P94" s="309"/>
      <c r="Q94" s="215"/>
    </row>
    <row r="95" spans="1:17" ht="23.25" customHeight="1">
      <c r="A95" s="446"/>
      <c r="B95" s="447"/>
      <c r="C95" s="447"/>
      <c r="D95" s="447"/>
      <c r="E95" s="448"/>
      <c r="F95" s="424"/>
      <c r="G95" s="420" t="s">
        <v>145</v>
      </c>
      <c r="H95" s="421"/>
      <c r="I95" s="422"/>
      <c r="J95" s="4"/>
      <c r="K95" s="4"/>
      <c r="L95" s="4"/>
      <c r="M95" s="4"/>
      <c r="N95" s="4"/>
      <c r="O95" s="60">
        <v>144</v>
      </c>
      <c r="P95" s="309"/>
      <c r="Q95" s="215"/>
    </row>
    <row r="96" spans="1:17" ht="15.75">
      <c r="A96" s="446"/>
      <c r="B96" s="447"/>
      <c r="C96" s="447"/>
      <c r="D96" s="447"/>
      <c r="E96" s="448"/>
      <c r="F96" s="424"/>
      <c r="G96" s="420" t="s">
        <v>105</v>
      </c>
      <c r="H96" s="421"/>
      <c r="I96" s="422"/>
      <c r="J96" s="4">
        <v>0</v>
      </c>
      <c r="K96" s="4">
        <v>3</v>
      </c>
      <c r="L96" s="4">
        <v>4</v>
      </c>
      <c r="M96" s="4">
        <v>4</v>
      </c>
      <c r="N96" s="4">
        <v>0</v>
      </c>
      <c r="O96" s="4">
        <v>3</v>
      </c>
      <c r="P96" s="309"/>
      <c r="Q96" s="215"/>
    </row>
    <row r="97" spans="1:17" ht="15.75">
      <c r="A97" s="446"/>
      <c r="B97" s="447"/>
      <c r="C97" s="447"/>
      <c r="D97" s="447"/>
      <c r="E97" s="448"/>
      <c r="F97" s="424"/>
      <c r="G97" s="420" t="s">
        <v>106</v>
      </c>
      <c r="H97" s="421"/>
      <c r="I97" s="422"/>
      <c r="J97" s="4">
        <v>0</v>
      </c>
      <c r="K97" s="4">
        <v>9</v>
      </c>
      <c r="L97" s="4">
        <v>4</v>
      </c>
      <c r="M97" s="4">
        <v>4</v>
      </c>
      <c r="N97" s="4">
        <v>5</v>
      </c>
      <c r="O97" s="4">
        <v>2</v>
      </c>
      <c r="P97" s="309"/>
      <c r="Q97" s="215"/>
    </row>
    <row r="98" spans="1:17" ht="15.75">
      <c r="A98" s="449"/>
      <c r="B98" s="450"/>
      <c r="C98" s="450"/>
      <c r="D98" s="450"/>
      <c r="E98" s="451"/>
      <c r="F98" s="425"/>
      <c r="G98" s="420" t="s">
        <v>212</v>
      </c>
      <c r="H98" s="421"/>
      <c r="I98" s="422"/>
      <c r="J98" s="4"/>
      <c r="K98" s="4"/>
      <c r="L98" s="4"/>
      <c r="M98" s="4">
        <v>2</v>
      </c>
      <c r="N98" s="4">
        <v>1</v>
      </c>
      <c r="O98" s="4">
        <v>2</v>
      </c>
      <c r="P98" s="309"/>
      <c r="Q98" s="215"/>
    </row>
    <row r="99" spans="1:17" ht="15">
      <c r="A99" s="460" t="s">
        <v>359</v>
      </c>
      <c r="B99" s="461"/>
      <c r="C99" s="461"/>
      <c r="D99" s="461"/>
      <c r="E99" s="461"/>
      <c r="F99" s="462"/>
      <c r="P99" s="215"/>
      <c r="Q99" s="215"/>
    </row>
    <row r="100" spans="2:17" ht="15">
      <c r="B100" s="2" t="s">
        <v>121</v>
      </c>
      <c r="C100" s="50"/>
      <c r="D100" s="58">
        <f>(H88+I88+M93+M94+O94+O95)/(F88+M93+M94+O94+O95)*100</f>
        <v>51.651651651651655</v>
      </c>
      <c r="E100" s="58"/>
      <c r="P100" s="221"/>
      <c r="Q100" s="221"/>
    </row>
  </sheetData>
  <sheetProtection/>
  <mergeCells count="30">
    <mergeCell ref="A92:E98"/>
    <mergeCell ref="P3:Q4"/>
    <mergeCell ref="P5:P10"/>
    <mergeCell ref="Q5:Q10"/>
    <mergeCell ref="A99:F99"/>
    <mergeCell ref="G98:I98"/>
    <mergeCell ref="G94:I94"/>
    <mergeCell ref="G93:I93"/>
    <mergeCell ref="G96:I96"/>
    <mergeCell ref="G92:I92"/>
    <mergeCell ref="G95:I95"/>
    <mergeCell ref="F92:F98"/>
    <mergeCell ref="G97:I97"/>
    <mergeCell ref="A3:A10"/>
    <mergeCell ref="B3:B10"/>
    <mergeCell ref="F5:F10"/>
    <mergeCell ref="I6:I10"/>
    <mergeCell ref="D4:D10"/>
    <mergeCell ref="G6:G10"/>
    <mergeCell ref="C3:C10"/>
    <mergeCell ref="D3:I3"/>
    <mergeCell ref="H6:H10"/>
    <mergeCell ref="E4:E10"/>
    <mergeCell ref="J3:O3"/>
    <mergeCell ref="F4:I4"/>
    <mergeCell ref="J4:O4"/>
    <mergeCell ref="G5:I5"/>
    <mergeCell ref="J5:K5"/>
    <mergeCell ref="L5:M5"/>
    <mergeCell ref="N5:O5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6" sqref="B6:K6"/>
    </sheetView>
  </sheetViews>
  <sheetFormatPr defaultColWidth="8.875" defaultRowHeight="12.75"/>
  <cols>
    <col min="1" max="1" width="3.625" style="188" customWidth="1"/>
    <col min="2" max="2" width="14.125" style="188" customWidth="1"/>
    <col min="3" max="3" width="14.875" style="188" customWidth="1"/>
    <col min="4" max="4" width="9.125" style="188" hidden="1" customWidth="1"/>
    <col min="5" max="5" width="19.75390625" style="188" customWidth="1"/>
    <col min="6" max="6" width="20.125" style="188" customWidth="1"/>
    <col min="7" max="7" width="16.75390625" style="188" customWidth="1"/>
    <col min="8" max="8" width="8.875" style="188" customWidth="1"/>
    <col min="9" max="9" width="12.00390625" style="188" customWidth="1"/>
    <col min="10" max="10" width="34.375" style="188" customWidth="1"/>
    <col min="11" max="11" width="25.00390625" style="188" hidden="1" customWidth="1"/>
    <col min="12" max="16384" width="8.875" style="188" customWidth="1"/>
  </cols>
  <sheetData>
    <row r="1" spans="2:11" ht="15.75">
      <c r="B1" s="473" t="s">
        <v>207</v>
      </c>
      <c r="C1" s="473"/>
      <c r="D1" s="474"/>
      <c r="E1" s="474"/>
      <c r="F1" s="474"/>
      <c r="G1" s="474"/>
      <c r="H1" s="474"/>
      <c r="I1" s="474"/>
      <c r="J1" s="474"/>
      <c r="K1" s="474"/>
    </row>
    <row r="2" spans="1:14" ht="66" customHeight="1">
      <c r="A2" s="189">
        <v>1</v>
      </c>
      <c r="B2" s="465" t="s">
        <v>336</v>
      </c>
      <c r="C2" s="465"/>
      <c r="D2" s="466"/>
      <c r="E2" s="466"/>
      <c r="F2" s="466"/>
      <c r="G2" s="466"/>
      <c r="H2" s="466"/>
      <c r="I2" s="466"/>
      <c r="J2" s="466"/>
      <c r="K2" s="466"/>
      <c r="N2" s="190"/>
    </row>
    <row r="3" spans="1:11" s="341" customFormat="1" ht="79.5" customHeight="1">
      <c r="A3" s="339">
        <v>2</v>
      </c>
      <c r="B3" s="468" t="s">
        <v>353</v>
      </c>
      <c r="C3" s="468"/>
      <c r="D3" s="468"/>
      <c r="E3" s="468"/>
      <c r="F3" s="468"/>
      <c r="G3" s="468"/>
      <c r="H3" s="468"/>
      <c r="I3" s="468"/>
      <c r="J3" s="468"/>
      <c r="K3" s="340"/>
    </row>
    <row r="4" spans="1:11" ht="30" customHeight="1">
      <c r="A4" s="189">
        <v>3</v>
      </c>
      <c r="B4" s="470" t="s">
        <v>337</v>
      </c>
      <c r="C4" s="470"/>
      <c r="D4" s="471">
        <v>1</v>
      </c>
      <c r="E4" s="471"/>
      <c r="F4" s="471"/>
      <c r="G4" s="471"/>
      <c r="H4" s="471"/>
      <c r="I4" s="471"/>
      <c r="J4" s="471"/>
      <c r="K4" s="471"/>
    </row>
    <row r="5" spans="1:11" ht="29.25" customHeight="1">
      <c r="A5" s="189">
        <v>4</v>
      </c>
      <c r="B5" s="470" t="s">
        <v>208</v>
      </c>
      <c r="C5" s="471"/>
      <c r="D5" s="471"/>
      <c r="E5" s="471"/>
      <c r="F5" s="471"/>
      <c r="G5" s="471"/>
      <c r="H5" s="471"/>
      <c r="I5" s="471"/>
      <c r="J5" s="471"/>
      <c r="K5" s="471"/>
    </row>
    <row r="6" spans="1:11" ht="56.25" customHeight="1">
      <c r="A6" s="189">
        <v>5</v>
      </c>
      <c r="B6" s="463" t="s">
        <v>321</v>
      </c>
      <c r="C6" s="464"/>
      <c r="D6" s="464"/>
      <c r="E6" s="464"/>
      <c r="F6" s="464"/>
      <c r="G6" s="464"/>
      <c r="H6" s="464"/>
      <c r="I6" s="464"/>
      <c r="J6" s="464"/>
      <c r="K6" s="464"/>
    </row>
    <row r="7" spans="1:11" ht="28.5" customHeight="1">
      <c r="A7" s="189">
        <v>6</v>
      </c>
      <c r="B7" s="469" t="s">
        <v>226</v>
      </c>
      <c r="C7" s="470"/>
      <c r="D7" s="471">
        <v>1</v>
      </c>
      <c r="E7" s="471"/>
      <c r="F7" s="471"/>
      <c r="G7" s="471"/>
      <c r="H7" s="471"/>
      <c r="I7" s="471"/>
      <c r="J7" s="471"/>
      <c r="K7" s="471"/>
    </row>
    <row r="8" spans="1:11" ht="28.5" customHeight="1">
      <c r="A8" s="189">
        <v>7</v>
      </c>
      <c r="B8" s="463" t="s">
        <v>210</v>
      </c>
      <c r="C8" s="463"/>
      <c r="D8" s="464">
        <v>1</v>
      </c>
      <c r="E8" s="464"/>
      <c r="F8" s="464"/>
      <c r="G8" s="464"/>
      <c r="H8" s="464"/>
      <c r="I8" s="464"/>
      <c r="J8" s="464"/>
      <c r="K8" s="464"/>
    </row>
    <row r="9" spans="1:11" ht="81" customHeight="1">
      <c r="A9" s="189">
        <v>8</v>
      </c>
      <c r="B9" s="463" t="s">
        <v>227</v>
      </c>
      <c r="C9" s="464"/>
      <c r="D9" s="464"/>
      <c r="E9" s="464"/>
      <c r="F9" s="464"/>
      <c r="G9" s="464"/>
      <c r="H9" s="464"/>
      <c r="I9" s="464"/>
      <c r="J9" s="464"/>
      <c r="K9" s="464"/>
    </row>
    <row r="10" spans="1:11" s="341" customFormat="1" ht="16.5" customHeight="1">
      <c r="A10" s="189">
        <v>9</v>
      </c>
      <c r="B10" s="467" t="s">
        <v>354</v>
      </c>
      <c r="C10" s="468"/>
      <c r="D10" s="468"/>
      <c r="E10" s="468"/>
      <c r="F10" s="468"/>
      <c r="G10" s="468"/>
      <c r="H10" s="468"/>
      <c r="I10" s="468"/>
      <c r="J10" s="468"/>
      <c r="K10" s="342"/>
    </row>
    <row r="11" spans="1:11" ht="30" customHeight="1">
      <c r="A11" s="189">
        <v>10</v>
      </c>
      <c r="B11" s="465" t="s">
        <v>222</v>
      </c>
      <c r="C11" s="465"/>
      <c r="D11" s="466">
        <v>1</v>
      </c>
      <c r="E11" s="466"/>
      <c r="F11" s="466"/>
      <c r="G11" s="466"/>
      <c r="H11" s="466"/>
      <c r="I11" s="466"/>
      <c r="J11" s="466"/>
      <c r="K11" s="466"/>
    </row>
    <row r="12" spans="1:11" ht="18.75" customHeight="1">
      <c r="A12" s="189">
        <v>11</v>
      </c>
      <c r="B12" s="470" t="s">
        <v>209</v>
      </c>
      <c r="C12" s="470"/>
      <c r="D12" s="471">
        <v>1</v>
      </c>
      <c r="E12" s="471"/>
      <c r="F12" s="471"/>
      <c r="G12" s="471"/>
      <c r="H12" s="471"/>
      <c r="I12" s="471"/>
      <c r="J12" s="471"/>
      <c r="K12" s="471"/>
    </row>
    <row r="13" spans="1:11" ht="17.25" customHeight="1">
      <c r="A13" s="189">
        <v>12</v>
      </c>
      <c r="B13" s="470" t="s">
        <v>99</v>
      </c>
      <c r="C13" s="470"/>
      <c r="D13" s="471">
        <v>1</v>
      </c>
      <c r="E13" s="471"/>
      <c r="F13" s="471"/>
      <c r="G13" s="471"/>
      <c r="H13" s="471"/>
      <c r="I13" s="471"/>
      <c r="J13" s="471"/>
      <c r="K13" s="471"/>
    </row>
    <row r="14" spans="1:10" ht="27" customHeight="1">
      <c r="A14" s="189">
        <v>13</v>
      </c>
      <c r="B14" s="472" t="s">
        <v>136</v>
      </c>
      <c r="C14" s="471"/>
      <c r="D14" s="471"/>
      <c r="E14" s="471"/>
      <c r="F14" s="471"/>
      <c r="G14" s="471"/>
      <c r="H14" s="471"/>
      <c r="I14" s="471"/>
      <c r="J14" s="471"/>
    </row>
    <row r="15" spans="1:10" ht="15.75" customHeight="1">
      <c r="A15" s="189">
        <v>14</v>
      </c>
      <c r="B15" s="472" t="s">
        <v>137</v>
      </c>
      <c r="C15" s="471"/>
      <c r="D15" s="471"/>
      <c r="E15" s="471"/>
      <c r="F15" s="471"/>
      <c r="G15" s="471"/>
      <c r="H15" s="471"/>
      <c r="I15" s="471"/>
      <c r="J15" s="471"/>
    </row>
    <row r="16" spans="2:4" ht="12.75">
      <c r="B16" s="191"/>
      <c r="C16" s="192"/>
      <c r="D16" s="192"/>
    </row>
    <row r="17" spans="2:4" ht="12.75">
      <c r="B17" s="193"/>
      <c r="C17" s="191"/>
      <c r="D17" s="191"/>
    </row>
    <row r="18" spans="2:4" ht="12.75">
      <c r="B18" s="194"/>
      <c r="C18" s="191"/>
      <c r="D18" s="191"/>
    </row>
    <row r="19" spans="2:4" ht="12.75">
      <c r="B19" s="193"/>
      <c r="C19" s="191"/>
      <c r="D19" s="191"/>
    </row>
    <row r="20" spans="2:4" ht="12.75">
      <c r="B20" s="194"/>
      <c r="C20" s="191"/>
      <c r="D20" s="191"/>
    </row>
    <row r="21" spans="2:4" ht="12.75">
      <c r="B21" s="193"/>
      <c r="C21" s="191"/>
      <c r="D21" s="191"/>
    </row>
    <row r="22" spans="2:4" ht="12.75">
      <c r="B22" s="194"/>
      <c r="C22" s="191"/>
      <c r="D22" s="191"/>
    </row>
    <row r="23" spans="2:4" ht="12.75">
      <c r="B23" s="193"/>
      <c r="C23" s="191"/>
      <c r="D23" s="191"/>
    </row>
    <row r="24" spans="2:4" ht="12.75">
      <c r="B24" s="194"/>
      <c r="C24" s="191"/>
      <c r="D24" s="191"/>
    </row>
  </sheetData>
  <sheetProtection/>
  <mergeCells count="15">
    <mergeCell ref="B3:J3"/>
    <mergeCell ref="B13:K13"/>
    <mergeCell ref="B14:J14"/>
    <mergeCell ref="B15:J15"/>
    <mergeCell ref="B1:K1"/>
    <mergeCell ref="B2:K2"/>
    <mergeCell ref="B4:K4"/>
    <mergeCell ref="B5:K5"/>
    <mergeCell ref="B12:K12"/>
    <mergeCell ref="B9:K9"/>
    <mergeCell ref="B11:K11"/>
    <mergeCell ref="B6:K6"/>
    <mergeCell ref="B10:J10"/>
    <mergeCell ref="B7:K7"/>
    <mergeCell ref="B8:K8"/>
  </mergeCells>
  <printOptions/>
  <pageMargins left="0" right="0" top="0.1968503937007874" bottom="0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A13" sqref="A13"/>
    </sheetView>
  </sheetViews>
  <sheetFormatPr defaultColWidth="9.00390625" defaultRowHeight="12.75"/>
  <cols>
    <col min="6" max="6" width="22.125" style="0" customWidth="1"/>
    <col min="7" max="7" width="14.375" style="0" customWidth="1"/>
  </cols>
  <sheetData>
    <row r="2" spans="1:7" ht="15.75">
      <c r="A2" s="477" t="s">
        <v>120</v>
      </c>
      <c r="B2" s="477"/>
      <c r="C2" s="477"/>
      <c r="D2" s="477"/>
      <c r="E2" s="477"/>
      <c r="F2" s="477"/>
      <c r="G2" s="477"/>
    </row>
    <row r="3" spans="1:7" ht="12.75">
      <c r="A3" s="19"/>
      <c r="B3" s="19"/>
      <c r="C3" s="19"/>
      <c r="D3" s="19"/>
      <c r="E3" s="19"/>
      <c r="F3" s="19"/>
      <c r="G3" s="19"/>
    </row>
    <row r="4" spans="1:7" ht="12.75">
      <c r="A4" s="19"/>
      <c r="B4" s="476" t="s">
        <v>116</v>
      </c>
      <c r="C4" s="476"/>
      <c r="D4" s="476"/>
      <c r="E4" s="476"/>
      <c r="F4" s="476"/>
      <c r="G4" s="19"/>
    </row>
    <row r="5" spans="1:7" ht="12.75">
      <c r="A5" s="19">
        <v>1</v>
      </c>
      <c r="B5" s="476" t="s">
        <v>322</v>
      </c>
      <c r="C5" s="476"/>
      <c r="D5" s="476"/>
      <c r="E5" s="476"/>
      <c r="F5" s="476"/>
      <c r="G5" s="19"/>
    </row>
    <row r="6" spans="1:7" ht="12.75">
      <c r="A6" s="19">
        <v>2</v>
      </c>
      <c r="B6" s="476" t="s">
        <v>323</v>
      </c>
      <c r="C6" s="476"/>
      <c r="D6" s="476"/>
      <c r="E6" s="476"/>
      <c r="F6" s="476"/>
      <c r="G6" s="19"/>
    </row>
    <row r="7" spans="2:6" ht="12.75">
      <c r="B7" s="476" t="s">
        <v>117</v>
      </c>
      <c r="C7" s="476"/>
      <c r="D7" s="476"/>
      <c r="E7" s="476"/>
      <c r="F7" s="476"/>
    </row>
    <row r="8" spans="1:6" ht="12.75">
      <c r="A8" s="19">
        <v>3</v>
      </c>
      <c r="B8" s="476" t="s">
        <v>324</v>
      </c>
      <c r="C8" s="476"/>
      <c r="D8" s="476"/>
      <c r="E8" s="476"/>
      <c r="F8" s="476"/>
    </row>
    <row r="9" spans="1:6" ht="12.75">
      <c r="A9" s="19">
        <v>4</v>
      </c>
      <c r="B9" s="204" t="s">
        <v>325</v>
      </c>
      <c r="C9" s="204"/>
      <c r="D9" s="204"/>
      <c r="E9" s="204"/>
      <c r="F9" s="204"/>
    </row>
    <row r="10" spans="2:6" ht="12.75">
      <c r="B10" s="475" t="s">
        <v>118</v>
      </c>
      <c r="C10" s="475"/>
      <c r="D10" s="475"/>
      <c r="E10" s="475"/>
      <c r="F10" s="475"/>
    </row>
    <row r="11" spans="1:6" ht="12.75">
      <c r="A11" s="19">
        <v>5</v>
      </c>
      <c r="B11" s="475" t="s">
        <v>326</v>
      </c>
      <c r="C11" s="475"/>
      <c r="D11" s="475"/>
      <c r="E11" s="475"/>
      <c r="F11" s="475"/>
    </row>
    <row r="12" spans="1:7" ht="12.75">
      <c r="A12" s="19">
        <v>6</v>
      </c>
      <c r="B12" s="292" t="s">
        <v>327</v>
      </c>
      <c r="C12" s="292"/>
      <c r="D12" s="292"/>
      <c r="E12" s="292"/>
      <c r="F12" s="292"/>
      <c r="G12" s="204"/>
    </row>
    <row r="13" spans="1:6" ht="12.75">
      <c r="A13" s="19">
        <v>21</v>
      </c>
      <c r="B13" s="475" t="s">
        <v>119</v>
      </c>
      <c r="C13" s="475"/>
      <c r="D13" s="475"/>
      <c r="E13" s="475"/>
      <c r="F13" s="475"/>
    </row>
  </sheetData>
  <sheetProtection/>
  <mergeCells count="9">
    <mergeCell ref="B13:F13"/>
    <mergeCell ref="B7:F7"/>
    <mergeCell ref="B8:F8"/>
    <mergeCell ref="A2:G2"/>
    <mergeCell ref="B4:F4"/>
    <mergeCell ref="B5:F5"/>
    <mergeCell ref="B6:F6"/>
    <mergeCell ref="B10:F10"/>
    <mergeCell ref="B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26"/>
  <sheetViews>
    <sheetView zoomScalePageLayoutView="0" workbookViewId="0" topLeftCell="A1">
      <selection activeCell="U11" sqref="U11:U12"/>
    </sheetView>
  </sheetViews>
  <sheetFormatPr defaultColWidth="2.75390625" defaultRowHeight="12.75"/>
  <cols>
    <col min="1" max="1" width="3.00390625" style="84" customWidth="1"/>
    <col min="2" max="52" width="2.25390625" style="84" customWidth="1"/>
    <col min="53" max="53" width="2.625" style="84" customWidth="1"/>
    <col min="54" max="54" width="5.25390625" style="84" customWidth="1"/>
    <col min="55" max="55" width="4.25390625" style="84" customWidth="1"/>
    <col min="56" max="56" width="5.00390625" style="84" customWidth="1"/>
    <col min="57" max="57" width="3.25390625" style="84" customWidth="1"/>
    <col min="58" max="58" width="5.125" style="84" customWidth="1"/>
    <col min="59" max="59" width="3.00390625" style="84" customWidth="1"/>
    <col min="60" max="60" width="5.25390625" style="84" customWidth="1"/>
    <col min="61" max="62" width="3.25390625" style="84" customWidth="1"/>
    <col min="63" max="63" width="5.125" style="84" customWidth="1"/>
    <col min="64" max="64" width="5.375" style="84" customWidth="1"/>
    <col min="65" max="65" width="5.75390625" style="84" customWidth="1"/>
    <col min="66" max="66" width="4.00390625" style="84" customWidth="1"/>
    <col min="67" max="67" width="3.25390625" style="84" customWidth="1"/>
    <col min="68" max="68" width="4.00390625" style="84" customWidth="1"/>
    <col min="69" max="127" width="2.75390625" style="84" customWidth="1"/>
    <col min="128" max="132" width="2.75390625" style="85" customWidth="1"/>
    <col min="133" max="16384" width="2.75390625" style="84" customWidth="1"/>
  </cols>
  <sheetData>
    <row r="1" spans="32:132" s="61" customFormat="1" ht="15.75">
      <c r="AF1" s="536" t="s">
        <v>338</v>
      </c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65"/>
      <c r="BH1" s="65"/>
      <c r="BI1" s="65"/>
      <c r="BJ1" s="65"/>
      <c r="BK1" s="65"/>
      <c r="BL1" s="65"/>
      <c r="BM1" s="65"/>
      <c r="BN1" s="65"/>
      <c r="BO1" s="65"/>
      <c r="BP1" s="65"/>
      <c r="DV1" s="62"/>
      <c r="DW1" s="62"/>
      <c r="DX1" s="62"/>
      <c r="DY1" s="62"/>
      <c r="DZ1" s="62"/>
      <c r="EA1" s="62"/>
      <c r="EB1" s="62"/>
    </row>
    <row r="2" spans="5:132" s="61" customFormat="1" ht="13.5" customHeight="1">
      <c r="E2" s="538" t="s">
        <v>224</v>
      </c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Z2" s="539" t="s">
        <v>149</v>
      </c>
      <c r="AA2" s="539"/>
      <c r="AB2" s="539"/>
      <c r="AC2" s="539"/>
      <c r="AD2" s="539"/>
      <c r="AE2" s="539"/>
      <c r="AF2" s="539"/>
      <c r="AG2" s="540" t="s">
        <v>266</v>
      </c>
      <c r="AH2" s="540"/>
      <c r="AI2" s="540"/>
      <c r="AJ2" s="540"/>
      <c r="AK2" s="540"/>
      <c r="AL2" s="67"/>
      <c r="AM2" s="541" t="s">
        <v>267</v>
      </c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66" t="s">
        <v>123</v>
      </c>
      <c r="BE2" s="68"/>
      <c r="BF2" s="68"/>
      <c r="BG2" s="68"/>
      <c r="BH2" s="209" t="s">
        <v>260</v>
      </c>
      <c r="BI2" s="209"/>
      <c r="BJ2" s="209"/>
      <c r="BK2" s="209"/>
      <c r="BL2" s="69"/>
      <c r="BO2" s="70"/>
      <c r="BP2" s="70"/>
      <c r="DV2" s="62"/>
      <c r="DW2" s="62"/>
      <c r="DX2" s="62"/>
      <c r="DY2" s="62"/>
      <c r="DZ2" s="62"/>
      <c r="EA2" s="62"/>
      <c r="EB2" s="62"/>
    </row>
    <row r="3" spans="5:132" s="61" customFormat="1" ht="23.25" customHeight="1">
      <c r="E3" s="534" t="s">
        <v>183</v>
      </c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71"/>
      <c r="R3" s="71"/>
      <c r="S3" s="72"/>
      <c r="Y3" s="114"/>
      <c r="Z3" s="533" t="s">
        <v>184</v>
      </c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M3" s="524" t="s">
        <v>234</v>
      </c>
      <c r="AN3" s="524"/>
      <c r="AO3" s="524"/>
      <c r="AP3" s="524"/>
      <c r="AQ3" s="524"/>
      <c r="AR3" s="524"/>
      <c r="AS3" s="524"/>
      <c r="AT3" s="524"/>
      <c r="AU3" s="524"/>
      <c r="AV3" s="524"/>
      <c r="AW3" s="524"/>
      <c r="AX3" s="524"/>
      <c r="AY3" s="524"/>
      <c r="AZ3" s="524"/>
      <c r="BA3" s="524"/>
      <c r="BB3" s="524"/>
      <c r="BC3" s="524"/>
      <c r="BD3" s="73" t="s">
        <v>125</v>
      </c>
      <c r="BE3" s="63"/>
      <c r="BF3" s="63"/>
      <c r="BG3" s="64"/>
      <c r="BH3" s="531" t="s">
        <v>135</v>
      </c>
      <c r="BI3" s="532"/>
      <c r="BJ3" s="532"/>
      <c r="BK3" s="532"/>
      <c r="BL3" s="64"/>
      <c r="DV3" s="62"/>
      <c r="DW3" s="62"/>
      <c r="DX3" s="62"/>
      <c r="DY3" s="62"/>
      <c r="DZ3" s="62"/>
      <c r="EA3" s="62"/>
      <c r="EB3" s="62"/>
    </row>
    <row r="4" spans="5:132" s="61" customFormat="1" ht="13.5"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74"/>
      <c r="R4" s="74"/>
      <c r="S4" s="74"/>
      <c r="T4" s="74"/>
      <c r="U4" s="74"/>
      <c r="V4" s="74"/>
      <c r="W4" s="74"/>
      <c r="X4" s="74"/>
      <c r="Y4" s="74"/>
      <c r="Z4" s="521" t="s">
        <v>150</v>
      </c>
      <c r="AA4" s="521"/>
      <c r="AB4" s="521"/>
      <c r="AC4" s="521"/>
      <c r="AD4" s="521"/>
      <c r="AE4" s="521"/>
      <c r="AF4" s="521"/>
      <c r="AG4" s="521"/>
      <c r="AH4" s="521"/>
      <c r="AI4" s="521"/>
      <c r="AJ4" s="521"/>
      <c r="AK4" s="521"/>
      <c r="AL4" s="75"/>
      <c r="AM4" s="138" t="s">
        <v>151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524" t="s">
        <v>355</v>
      </c>
      <c r="BE4" s="525"/>
      <c r="BF4" s="525"/>
      <c r="BG4" s="525"/>
      <c r="BH4" s="525"/>
      <c r="BI4" s="525"/>
      <c r="BJ4" s="525"/>
      <c r="BK4" s="525"/>
      <c r="BL4" s="68"/>
      <c r="BM4" s="68"/>
      <c r="BN4" s="68"/>
      <c r="BO4" s="68"/>
      <c r="BP4" s="68"/>
      <c r="DV4" s="62"/>
      <c r="DW4" s="62"/>
      <c r="DX4" s="62"/>
      <c r="DY4" s="62"/>
      <c r="DZ4" s="62"/>
      <c r="EA4" s="62"/>
      <c r="EB4" s="62"/>
    </row>
    <row r="5" spans="5:132" s="61" customFormat="1" ht="13.5">
      <c r="E5" s="139" t="s">
        <v>356</v>
      </c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74"/>
      <c r="R5" s="74"/>
      <c r="S5" s="74"/>
      <c r="T5" s="74"/>
      <c r="U5" s="74"/>
      <c r="V5" s="74"/>
      <c r="W5" s="74"/>
      <c r="X5" s="74"/>
      <c r="Y5" s="74"/>
      <c r="Z5" s="70" t="s">
        <v>6</v>
      </c>
      <c r="AA5" s="76"/>
      <c r="AB5" s="76"/>
      <c r="AC5" s="76"/>
      <c r="AD5" s="76"/>
      <c r="AE5" s="76"/>
      <c r="AH5" s="77"/>
      <c r="AI5" s="77"/>
      <c r="AJ5" s="77"/>
      <c r="AK5" s="77"/>
      <c r="AL5" s="77"/>
      <c r="AM5" s="522" t="s">
        <v>265</v>
      </c>
      <c r="AN5" s="522"/>
      <c r="AO5" s="522"/>
      <c r="AP5" s="522"/>
      <c r="AQ5" s="522"/>
      <c r="AR5" s="522"/>
      <c r="AS5" s="522"/>
      <c r="AT5" s="522"/>
      <c r="AU5" s="522"/>
      <c r="AV5" s="522"/>
      <c r="AW5" s="522"/>
      <c r="AX5" s="522"/>
      <c r="AY5" s="522"/>
      <c r="AZ5" s="522"/>
      <c r="BA5" s="522"/>
      <c r="BB5" s="522"/>
      <c r="BC5" s="77"/>
      <c r="BD5" s="78" t="s">
        <v>225</v>
      </c>
      <c r="BE5" s="77"/>
      <c r="BF5" s="77"/>
      <c r="BG5" s="77"/>
      <c r="BI5" s="116"/>
      <c r="BJ5" s="117"/>
      <c r="BK5" s="74"/>
      <c r="BL5" s="74"/>
      <c r="BP5" s="74"/>
      <c r="DV5" s="62"/>
      <c r="DW5" s="62"/>
      <c r="DX5" s="62"/>
      <c r="DY5" s="62"/>
      <c r="DZ5" s="62"/>
      <c r="EA5" s="62"/>
      <c r="EB5" s="62"/>
    </row>
    <row r="6" spans="1:132" s="81" customFormat="1" ht="12.75">
      <c r="A6" s="79" t="s">
        <v>102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DX6" s="82"/>
      <c r="DY6" s="82"/>
      <c r="DZ6" s="82"/>
      <c r="EA6" s="82"/>
      <c r="EB6" s="82"/>
    </row>
    <row r="7" spans="1:69" ht="12.75">
      <c r="A7" s="523" t="s">
        <v>240</v>
      </c>
      <c r="B7" s="523"/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3"/>
      <c r="X7" s="523"/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3"/>
      <c r="AV7" s="523"/>
      <c r="AW7" s="523"/>
      <c r="AX7" s="523"/>
      <c r="AY7" s="523"/>
      <c r="AZ7" s="523"/>
      <c r="BA7" s="523"/>
      <c r="BB7" s="523" t="s">
        <v>152</v>
      </c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3"/>
      <c r="BO7" s="523"/>
      <c r="BP7" s="523"/>
      <c r="BQ7" s="83"/>
    </row>
    <row r="8" spans="6:7" ht="12" customHeight="1" hidden="1">
      <c r="F8" s="86"/>
      <c r="G8" s="87"/>
    </row>
    <row r="9" spans="6:7" ht="12" customHeight="1" hidden="1">
      <c r="F9" s="86"/>
      <c r="G9" s="87"/>
    </row>
    <row r="10" spans="1:68" s="88" customFormat="1" ht="33" customHeight="1">
      <c r="A10" s="526" t="s">
        <v>7</v>
      </c>
      <c r="B10" s="513" t="s">
        <v>8</v>
      </c>
      <c r="C10" s="529"/>
      <c r="D10" s="529"/>
      <c r="E10" s="530"/>
      <c r="F10" s="495" t="s">
        <v>9</v>
      </c>
      <c r="G10" s="520" t="s">
        <v>10</v>
      </c>
      <c r="H10" s="520"/>
      <c r="I10" s="520"/>
      <c r="J10" s="495" t="s">
        <v>11</v>
      </c>
      <c r="K10" s="520" t="s">
        <v>12</v>
      </c>
      <c r="L10" s="520"/>
      <c r="M10" s="520"/>
      <c r="N10" s="495" t="s">
        <v>13</v>
      </c>
      <c r="O10" s="520" t="s">
        <v>14</v>
      </c>
      <c r="P10" s="520"/>
      <c r="Q10" s="520"/>
      <c r="R10" s="520"/>
      <c r="S10" s="495" t="s">
        <v>15</v>
      </c>
      <c r="T10" s="520" t="s">
        <v>16</v>
      </c>
      <c r="U10" s="520"/>
      <c r="V10" s="520"/>
      <c r="W10" s="495" t="s">
        <v>17</v>
      </c>
      <c r="X10" s="520" t="s">
        <v>18</v>
      </c>
      <c r="Y10" s="520"/>
      <c r="Z10" s="520"/>
      <c r="AA10" s="495" t="s">
        <v>19</v>
      </c>
      <c r="AB10" s="520" t="s">
        <v>20</v>
      </c>
      <c r="AC10" s="520"/>
      <c r="AD10" s="520"/>
      <c r="AE10" s="520"/>
      <c r="AF10" s="495" t="s">
        <v>21</v>
      </c>
      <c r="AG10" s="520" t="s">
        <v>22</v>
      </c>
      <c r="AH10" s="520"/>
      <c r="AI10" s="520"/>
      <c r="AJ10" s="495" t="s">
        <v>23</v>
      </c>
      <c r="AK10" s="513" t="s">
        <v>24</v>
      </c>
      <c r="AL10" s="514"/>
      <c r="AM10" s="514"/>
      <c r="AN10" s="519"/>
      <c r="AO10" s="520" t="s">
        <v>25</v>
      </c>
      <c r="AP10" s="520"/>
      <c r="AQ10" s="520"/>
      <c r="AR10" s="520"/>
      <c r="AS10" s="495" t="s">
        <v>26</v>
      </c>
      <c r="AT10" s="513" t="s">
        <v>27</v>
      </c>
      <c r="AU10" s="514"/>
      <c r="AV10" s="514"/>
      <c r="AW10" s="495" t="s">
        <v>28</v>
      </c>
      <c r="AX10" s="513" t="s">
        <v>29</v>
      </c>
      <c r="AY10" s="514"/>
      <c r="AZ10" s="514"/>
      <c r="BA10" s="514"/>
      <c r="BB10" s="515" t="s">
        <v>7</v>
      </c>
      <c r="BC10" s="502" t="s">
        <v>30</v>
      </c>
      <c r="BD10" s="503"/>
      <c r="BE10" s="503"/>
      <c r="BF10" s="503"/>
      <c r="BG10" s="503"/>
      <c r="BH10" s="504"/>
      <c r="BI10" s="508" t="s">
        <v>153</v>
      </c>
      <c r="BJ10" s="494" t="s">
        <v>154</v>
      </c>
      <c r="BK10" s="494"/>
      <c r="BL10" s="494"/>
      <c r="BM10" s="494"/>
      <c r="BN10" s="508" t="s">
        <v>155</v>
      </c>
      <c r="BO10" s="511" t="s">
        <v>156</v>
      </c>
      <c r="BP10" s="511" t="s">
        <v>157</v>
      </c>
    </row>
    <row r="11" spans="1:78" s="88" customFormat="1" ht="93.75" customHeight="1">
      <c r="A11" s="527"/>
      <c r="B11" s="495" t="s">
        <v>34</v>
      </c>
      <c r="C11" s="495" t="s">
        <v>35</v>
      </c>
      <c r="D11" s="495" t="s">
        <v>36</v>
      </c>
      <c r="E11" s="495" t="s">
        <v>37</v>
      </c>
      <c r="F11" s="497"/>
      <c r="G11" s="495" t="s">
        <v>38</v>
      </c>
      <c r="H11" s="495" t="s">
        <v>39</v>
      </c>
      <c r="I11" s="495" t="s">
        <v>40</v>
      </c>
      <c r="J11" s="497"/>
      <c r="K11" s="495" t="s">
        <v>41</v>
      </c>
      <c r="L11" s="495" t="s">
        <v>42</v>
      </c>
      <c r="M11" s="495" t="s">
        <v>43</v>
      </c>
      <c r="N11" s="497"/>
      <c r="O11" s="495" t="s">
        <v>34</v>
      </c>
      <c r="P11" s="495" t="s">
        <v>35</v>
      </c>
      <c r="Q11" s="495" t="s">
        <v>36</v>
      </c>
      <c r="R11" s="495" t="s">
        <v>37</v>
      </c>
      <c r="S11" s="497"/>
      <c r="T11" s="495" t="s">
        <v>44</v>
      </c>
      <c r="U11" s="495" t="s">
        <v>45</v>
      </c>
      <c r="V11" s="495" t="s">
        <v>46</v>
      </c>
      <c r="W11" s="497"/>
      <c r="X11" s="495" t="s">
        <v>47</v>
      </c>
      <c r="Y11" s="495" t="s">
        <v>48</v>
      </c>
      <c r="Z11" s="495" t="s">
        <v>49</v>
      </c>
      <c r="AA11" s="497"/>
      <c r="AB11" s="495" t="s">
        <v>47</v>
      </c>
      <c r="AC11" s="495" t="s">
        <v>48</v>
      </c>
      <c r="AD11" s="495" t="s">
        <v>49</v>
      </c>
      <c r="AE11" s="495" t="s">
        <v>50</v>
      </c>
      <c r="AF11" s="497"/>
      <c r="AG11" s="495" t="s">
        <v>38</v>
      </c>
      <c r="AH11" s="495" t="s">
        <v>39</v>
      </c>
      <c r="AI11" s="495" t="s">
        <v>40</v>
      </c>
      <c r="AJ11" s="497"/>
      <c r="AK11" s="495" t="s">
        <v>51</v>
      </c>
      <c r="AL11" s="495" t="s">
        <v>52</v>
      </c>
      <c r="AM11" s="495" t="s">
        <v>53</v>
      </c>
      <c r="AN11" s="495" t="s">
        <v>54</v>
      </c>
      <c r="AO11" s="495" t="s">
        <v>34</v>
      </c>
      <c r="AP11" s="495" t="s">
        <v>35</v>
      </c>
      <c r="AQ11" s="495" t="s">
        <v>36</v>
      </c>
      <c r="AR11" s="495" t="s">
        <v>37</v>
      </c>
      <c r="AS11" s="497"/>
      <c r="AT11" s="495" t="s">
        <v>38</v>
      </c>
      <c r="AU11" s="495" t="s">
        <v>39</v>
      </c>
      <c r="AV11" s="495" t="s">
        <v>40</v>
      </c>
      <c r="AW11" s="497"/>
      <c r="AX11" s="495" t="s">
        <v>158</v>
      </c>
      <c r="AY11" s="495" t="s">
        <v>159</v>
      </c>
      <c r="AZ11" s="495" t="s">
        <v>160</v>
      </c>
      <c r="BA11" s="495" t="s">
        <v>161</v>
      </c>
      <c r="BB11" s="516"/>
      <c r="BC11" s="505"/>
      <c r="BD11" s="506"/>
      <c r="BE11" s="506"/>
      <c r="BF11" s="506"/>
      <c r="BG11" s="506"/>
      <c r="BH11" s="507"/>
      <c r="BI11" s="509"/>
      <c r="BJ11" s="498" t="s">
        <v>112</v>
      </c>
      <c r="BK11" s="517" t="s">
        <v>162</v>
      </c>
      <c r="BL11" s="517" t="s">
        <v>163</v>
      </c>
      <c r="BM11" s="512" t="s">
        <v>186</v>
      </c>
      <c r="BN11" s="509"/>
      <c r="BO11" s="511"/>
      <c r="BP11" s="511"/>
      <c r="BR11" s="89"/>
      <c r="BS11" s="89"/>
      <c r="BT11" s="89"/>
      <c r="BU11" s="89"/>
      <c r="BV11" s="89"/>
      <c r="BW11" s="89"/>
      <c r="BX11" s="89"/>
      <c r="BY11" s="89"/>
      <c r="BZ11" s="89"/>
    </row>
    <row r="12" spans="1:78" s="88" customFormat="1" ht="33" customHeight="1">
      <c r="A12" s="527"/>
      <c r="B12" s="496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6"/>
      <c r="X12" s="496"/>
      <c r="Y12" s="496"/>
      <c r="Z12" s="496"/>
      <c r="AA12" s="496"/>
      <c r="AB12" s="496"/>
      <c r="AC12" s="496"/>
      <c r="AD12" s="496"/>
      <c r="AE12" s="496"/>
      <c r="AF12" s="496"/>
      <c r="AG12" s="496"/>
      <c r="AH12" s="496"/>
      <c r="AI12" s="496"/>
      <c r="AJ12" s="496"/>
      <c r="AK12" s="496"/>
      <c r="AL12" s="496"/>
      <c r="AM12" s="496"/>
      <c r="AN12" s="496"/>
      <c r="AO12" s="496"/>
      <c r="AP12" s="496"/>
      <c r="AQ12" s="496"/>
      <c r="AR12" s="496"/>
      <c r="AS12" s="496"/>
      <c r="AT12" s="496"/>
      <c r="AU12" s="496"/>
      <c r="AV12" s="496"/>
      <c r="AW12" s="496"/>
      <c r="AX12" s="496"/>
      <c r="AY12" s="496"/>
      <c r="AZ12" s="496"/>
      <c r="BA12" s="496"/>
      <c r="BB12" s="516"/>
      <c r="BC12" s="500" t="s">
        <v>55</v>
      </c>
      <c r="BD12" s="501"/>
      <c r="BE12" s="500" t="s">
        <v>56</v>
      </c>
      <c r="BF12" s="501"/>
      <c r="BG12" s="500" t="s">
        <v>57</v>
      </c>
      <c r="BH12" s="501"/>
      <c r="BI12" s="509"/>
      <c r="BJ12" s="499"/>
      <c r="BK12" s="518"/>
      <c r="BL12" s="518"/>
      <c r="BM12" s="512"/>
      <c r="BN12" s="509"/>
      <c r="BO12" s="511"/>
      <c r="BP12" s="511"/>
      <c r="BR12" s="89"/>
      <c r="BS12" s="89"/>
      <c r="BT12" s="89"/>
      <c r="BU12" s="89"/>
      <c r="BV12" s="89"/>
      <c r="BW12" s="89"/>
      <c r="BX12" s="89"/>
      <c r="BY12" s="89"/>
      <c r="BZ12" s="89"/>
    </row>
    <row r="13" spans="1:68" s="92" customFormat="1" ht="14.25" customHeight="1">
      <c r="A13" s="528"/>
      <c r="B13" s="90">
        <v>1</v>
      </c>
      <c r="C13" s="90">
        <v>2</v>
      </c>
      <c r="D13" s="90">
        <v>3</v>
      </c>
      <c r="E13" s="90">
        <v>4</v>
      </c>
      <c r="F13" s="90">
        <v>5</v>
      </c>
      <c r="G13" s="90">
        <v>6</v>
      </c>
      <c r="H13" s="90">
        <v>7</v>
      </c>
      <c r="I13" s="90">
        <v>8</v>
      </c>
      <c r="J13" s="90">
        <v>9</v>
      </c>
      <c r="K13" s="90">
        <v>10</v>
      </c>
      <c r="L13" s="90">
        <v>11</v>
      </c>
      <c r="M13" s="90">
        <v>12</v>
      </c>
      <c r="N13" s="90">
        <v>13</v>
      </c>
      <c r="O13" s="90">
        <v>14</v>
      </c>
      <c r="P13" s="90">
        <v>15</v>
      </c>
      <c r="Q13" s="90">
        <v>16</v>
      </c>
      <c r="R13" s="90">
        <v>17</v>
      </c>
      <c r="S13" s="90">
        <v>18</v>
      </c>
      <c r="T13" s="90">
        <v>19</v>
      </c>
      <c r="U13" s="90">
        <v>20</v>
      </c>
      <c r="V13" s="90">
        <v>21</v>
      </c>
      <c r="W13" s="90">
        <v>22</v>
      </c>
      <c r="X13" s="90">
        <v>23</v>
      </c>
      <c r="Y13" s="90">
        <v>24</v>
      </c>
      <c r="Z13" s="90">
        <v>25</v>
      </c>
      <c r="AA13" s="90">
        <v>26</v>
      </c>
      <c r="AB13" s="90">
        <v>27</v>
      </c>
      <c r="AC13" s="90">
        <v>28</v>
      </c>
      <c r="AD13" s="90">
        <v>29</v>
      </c>
      <c r="AE13" s="90">
        <v>30</v>
      </c>
      <c r="AF13" s="90">
        <v>31</v>
      </c>
      <c r="AG13" s="90">
        <v>32</v>
      </c>
      <c r="AH13" s="90">
        <v>33</v>
      </c>
      <c r="AI13" s="90">
        <v>34</v>
      </c>
      <c r="AJ13" s="90">
        <v>35</v>
      </c>
      <c r="AK13" s="90">
        <v>36</v>
      </c>
      <c r="AL13" s="90">
        <v>37</v>
      </c>
      <c r="AM13" s="90">
        <v>38</v>
      </c>
      <c r="AN13" s="90">
        <v>39</v>
      </c>
      <c r="AO13" s="90">
        <v>40</v>
      </c>
      <c r="AP13" s="90">
        <v>41</v>
      </c>
      <c r="AQ13" s="90">
        <v>42</v>
      </c>
      <c r="AR13" s="90">
        <v>43</v>
      </c>
      <c r="AS13" s="90">
        <v>44</v>
      </c>
      <c r="AT13" s="90">
        <v>45</v>
      </c>
      <c r="AU13" s="90">
        <v>46</v>
      </c>
      <c r="AV13" s="90">
        <v>47</v>
      </c>
      <c r="AW13" s="90">
        <v>48</v>
      </c>
      <c r="AX13" s="90">
        <v>49</v>
      </c>
      <c r="AY13" s="90">
        <v>50</v>
      </c>
      <c r="AZ13" s="90">
        <v>51</v>
      </c>
      <c r="BA13" s="91">
        <v>52</v>
      </c>
      <c r="BB13" s="516"/>
      <c r="BC13" s="90" t="s">
        <v>58</v>
      </c>
      <c r="BD13" s="90" t="s">
        <v>164</v>
      </c>
      <c r="BE13" s="90" t="s">
        <v>58</v>
      </c>
      <c r="BF13" s="90" t="s">
        <v>59</v>
      </c>
      <c r="BG13" s="90" t="s">
        <v>58</v>
      </c>
      <c r="BH13" s="90" t="s">
        <v>59</v>
      </c>
      <c r="BI13" s="510"/>
      <c r="BJ13" s="499"/>
      <c r="BK13" s="518"/>
      <c r="BL13" s="518"/>
      <c r="BM13" s="512"/>
      <c r="BN13" s="510"/>
      <c r="BO13" s="511"/>
      <c r="BP13" s="511"/>
    </row>
    <row r="14" spans="1:123" ht="12.75">
      <c r="A14" s="93">
        <v>1</v>
      </c>
      <c r="B14" s="125"/>
      <c r="C14" s="140"/>
      <c r="D14" s="125"/>
      <c r="E14" s="125"/>
      <c r="F14" s="125"/>
      <c r="G14" s="125"/>
      <c r="H14" s="125"/>
      <c r="I14" s="124"/>
      <c r="J14" s="124"/>
      <c r="K14" s="125"/>
      <c r="L14" s="124"/>
      <c r="M14" s="125"/>
      <c r="N14" s="125"/>
      <c r="O14" s="125"/>
      <c r="P14" s="125"/>
      <c r="Q14" s="124"/>
      <c r="R14" s="125"/>
      <c r="S14" s="125" t="s">
        <v>62</v>
      </c>
      <c r="T14" s="125" t="s">
        <v>62</v>
      </c>
      <c r="U14" s="125"/>
      <c r="V14" s="125"/>
      <c r="W14" s="125"/>
      <c r="X14" s="124"/>
      <c r="Y14" s="124"/>
      <c r="Z14" s="124"/>
      <c r="AA14" s="125"/>
      <c r="AB14" s="125"/>
      <c r="AC14" s="125"/>
      <c r="AD14" s="124"/>
      <c r="AE14" s="124"/>
      <c r="AF14" s="124"/>
      <c r="AG14" s="124"/>
      <c r="AH14" s="124"/>
      <c r="AI14" s="125"/>
      <c r="AJ14" s="124"/>
      <c r="AK14" s="125"/>
      <c r="AL14" s="125"/>
      <c r="AM14" s="125"/>
      <c r="AN14" s="125"/>
      <c r="AO14" s="124"/>
      <c r="AP14" s="124"/>
      <c r="AQ14" s="124" t="s">
        <v>61</v>
      </c>
      <c r="AR14" s="124" t="s">
        <v>61</v>
      </c>
      <c r="AS14" s="125" t="s">
        <v>62</v>
      </c>
      <c r="AT14" s="125" t="s">
        <v>62</v>
      </c>
      <c r="AU14" s="124" t="s">
        <v>62</v>
      </c>
      <c r="AV14" s="124" t="s">
        <v>62</v>
      </c>
      <c r="AW14" s="124" t="s">
        <v>62</v>
      </c>
      <c r="AX14" s="124" t="s">
        <v>62</v>
      </c>
      <c r="AY14" s="124" t="s">
        <v>62</v>
      </c>
      <c r="AZ14" s="124" t="s">
        <v>62</v>
      </c>
      <c r="BA14" s="124" t="s">
        <v>62</v>
      </c>
      <c r="BB14" s="93">
        <v>1</v>
      </c>
      <c r="BC14" s="141">
        <f>BE14+BG14</f>
        <v>39</v>
      </c>
      <c r="BD14" s="93">
        <v>1404</v>
      </c>
      <c r="BE14" s="141">
        <v>17</v>
      </c>
      <c r="BF14" s="97">
        <v>612</v>
      </c>
      <c r="BG14" s="141">
        <v>22</v>
      </c>
      <c r="BH14" s="97">
        <v>792</v>
      </c>
      <c r="BI14" s="93">
        <v>2</v>
      </c>
      <c r="BJ14" s="141">
        <v>0</v>
      </c>
      <c r="BK14" s="93">
        <v>0</v>
      </c>
      <c r="BL14" s="93">
        <v>0</v>
      </c>
      <c r="BM14" s="93">
        <v>0</v>
      </c>
      <c r="BN14" s="93">
        <v>0</v>
      </c>
      <c r="BO14" s="93">
        <v>11</v>
      </c>
      <c r="BP14" s="93">
        <f>SUM(BI14:BO14)+BC14</f>
        <v>52</v>
      </c>
      <c r="BQ14" s="94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4"/>
    </row>
    <row r="15" spans="1:123" ht="15.75" customHeight="1">
      <c r="A15" s="142">
        <v>2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 t="s">
        <v>61</v>
      </c>
      <c r="S15" s="144" t="s">
        <v>62</v>
      </c>
      <c r="T15" s="144" t="s">
        <v>62</v>
      </c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88"/>
      <c r="AO15" s="144"/>
      <c r="AP15" s="93">
        <v>0</v>
      </c>
      <c r="AQ15" s="93">
        <v>0</v>
      </c>
      <c r="AR15" s="93">
        <v>0</v>
      </c>
      <c r="AS15" s="120" t="s">
        <v>61</v>
      </c>
      <c r="AT15" s="143" t="s">
        <v>62</v>
      </c>
      <c r="AU15" s="143" t="s">
        <v>62</v>
      </c>
      <c r="AV15" s="143" t="s">
        <v>62</v>
      </c>
      <c r="AW15" s="143" t="s">
        <v>62</v>
      </c>
      <c r="AX15" s="143" t="s">
        <v>62</v>
      </c>
      <c r="AY15" s="143" t="s">
        <v>62</v>
      </c>
      <c r="AZ15" s="143" t="s">
        <v>62</v>
      </c>
      <c r="BA15" s="143" t="s">
        <v>62</v>
      </c>
      <c r="BB15" s="142">
        <v>2</v>
      </c>
      <c r="BC15" s="141">
        <f>BE15+BG15</f>
        <v>37</v>
      </c>
      <c r="BD15" s="97">
        <f>BF15+BH15</f>
        <v>1332</v>
      </c>
      <c r="BE15" s="145" t="s">
        <v>165</v>
      </c>
      <c r="BF15" s="147">
        <v>576</v>
      </c>
      <c r="BG15" s="146" t="s">
        <v>310</v>
      </c>
      <c r="BH15" s="147">
        <v>756</v>
      </c>
      <c r="BI15" s="142">
        <v>2</v>
      </c>
      <c r="BJ15" s="142">
        <v>3</v>
      </c>
      <c r="BK15" s="142">
        <v>0</v>
      </c>
      <c r="BL15" s="142">
        <v>0</v>
      </c>
      <c r="BM15" s="142">
        <v>0</v>
      </c>
      <c r="BN15" s="142">
        <v>0</v>
      </c>
      <c r="BO15" s="119">
        <v>10</v>
      </c>
      <c r="BP15" s="93">
        <f>SUM(BI15:BO15)+BC15</f>
        <v>52</v>
      </c>
      <c r="BQ15" s="94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4"/>
    </row>
    <row r="16" spans="1:123" ht="12.75" customHeight="1">
      <c r="A16" s="93">
        <v>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65</v>
      </c>
      <c r="R16" s="124" t="s">
        <v>65</v>
      </c>
      <c r="S16" s="125" t="s">
        <v>62</v>
      </c>
      <c r="T16" s="125" t="s">
        <v>62</v>
      </c>
      <c r="U16" s="124"/>
      <c r="V16" s="124"/>
      <c r="W16" s="124"/>
      <c r="X16" s="124"/>
      <c r="Y16" s="124"/>
      <c r="Z16" s="115"/>
      <c r="AA16" s="124"/>
      <c r="AB16" s="124"/>
      <c r="AC16" s="124"/>
      <c r="AD16" s="124" t="s">
        <v>65</v>
      </c>
      <c r="AE16" s="124" t="s">
        <v>65</v>
      </c>
      <c r="AF16" s="124" t="s">
        <v>65</v>
      </c>
      <c r="AG16" s="124" t="s">
        <v>65</v>
      </c>
      <c r="AH16" s="124" t="s">
        <v>61</v>
      </c>
      <c r="AI16" s="124" t="s">
        <v>185</v>
      </c>
      <c r="AJ16" s="124" t="s">
        <v>185</v>
      </c>
      <c r="AK16" s="149" t="s">
        <v>185</v>
      </c>
      <c r="AL16" s="149" t="s">
        <v>185</v>
      </c>
      <c r="AM16" s="148" t="s">
        <v>67</v>
      </c>
      <c r="AN16" s="148" t="s">
        <v>67</v>
      </c>
      <c r="AO16" s="148" t="s">
        <v>67</v>
      </c>
      <c r="AP16" s="148" t="s">
        <v>67</v>
      </c>
      <c r="AQ16" s="124" t="s">
        <v>64</v>
      </c>
      <c r="AR16" s="124" t="s">
        <v>64</v>
      </c>
      <c r="AS16" s="125"/>
      <c r="AT16" s="125"/>
      <c r="AU16" s="124"/>
      <c r="AV16" s="124"/>
      <c r="AW16" s="124"/>
      <c r="AX16" s="124"/>
      <c r="AY16" s="124"/>
      <c r="AZ16" s="124"/>
      <c r="BA16" s="124"/>
      <c r="BB16" s="118">
        <v>3</v>
      </c>
      <c r="BC16" s="141">
        <f>BE16+BG16</f>
        <v>24</v>
      </c>
      <c r="BD16" s="147">
        <f>BF16+BH16</f>
        <v>864</v>
      </c>
      <c r="BE16" s="123" t="s">
        <v>304</v>
      </c>
      <c r="BF16" s="122">
        <v>540</v>
      </c>
      <c r="BG16" s="121">
        <v>9</v>
      </c>
      <c r="BH16" s="122">
        <v>324</v>
      </c>
      <c r="BI16" s="118">
        <v>1</v>
      </c>
      <c r="BJ16" s="118">
        <v>0</v>
      </c>
      <c r="BK16" s="118">
        <v>6</v>
      </c>
      <c r="BL16" s="118">
        <v>4</v>
      </c>
      <c r="BM16" s="118">
        <v>4</v>
      </c>
      <c r="BN16" s="118">
        <v>2</v>
      </c>
      <c r="BO16" s="93">
        <v>2</v>
      </c>
      <c r="BP16" s="93">
        <f>SUM(BI16:BO16)+BC16</f>
        <v>43</v>
      </c>
      <c r="BQ16" s="94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4"/>
    </row>
    <row r="17" spans="1:123" ht="12.75" customHeight="1" hidden="1">
      <c r="A17" s="487" t="s">
        <v>166</v>
      </c>
      <c r="B17" s="483" t="s">
        <v>60</v>
      </c>
      <c r="C17" s="483" t="s">
        <v>60</v>
      </c>
      <c r="D17" s="483" t="s">
        <v>60</v>
      </c>
      <c r="E17" s="483" t="s">
        <v>60</v>
      </c>
      <c r="F17" s="483" t="s">
        <v>60</v>
      </c>
      <c r="G17" s="483" t="s">
        <v>60</v>
      </c>
      <c r="H17" s="483" t="s">
        <v>60</v>
      </c>
      <c r="I17" s="483" t="s">
        <v>60</v>
      </c>
      <c r="J17" s="483" t="s">
        <v>60</v>
      </c>
      <c r="K17" s="483" t="s">
        <v>60</v>
      </c>
      <c r="L17" s="493" t="s">
        <v>60</v>
      </c>
      <c r="M17" s="483" t="s">
        <v>60</v>
      </c>
      <c r="N17" s="483" t="s">
        <v>60</v>
      </c>
      <c r="O17" s="483" t="s">
        <v>60</v>
      </c>
      <c r="P17" s="483" t="s">
        <v>60</v>
      </c>
      <c r="Q17" s="483" t="s">
        <v>60</v>
      </c>
      <c r="R17" s="483" t="s">
        <v>60</v>
      </c>
      <c r="S17" s="483" t="s">
        <v>60</v>
      </c>
      <c r="T17" s="483" t="s">
        <v>60</v>
      </c>
      <c r="U17" s="483" t="s">
        <v>60</v>
      </c>
      <c r="V17" s="483" t="s">
        <v>60</v>
      </c>
      <c r="W17" s="490" t="s">
        <v>60</v>
      </c>
      <c r="X17" s="483" t="s">
        <v>60</v>
      </c>
      <c r="Y17" s="489" t="s">
        <v>60</v>
      </c>
      <c r="Z17" s="483" t="s">
        <v>60</v>
      </c>
      <c r="AA17" s="483" t="s">
        <v>60</v>
      </c>
      <c r="AB17" s="483" t="s">
        <v>60</v>
      </c>
      <c r="AC17" s="483" t="s">
        <v>60</v>
      </c>
      <c r="AD17" s="483" t="s">
        <v>60</v>
      </c>
      <c r="AE17" s="483" t="s">
        <v>60</v>
      </c>
      <c r="AF17" s="490" t="s">
        <v>60</v>
      </c>
      <c r="AG17" s="483" t="s">
        <v>60</v>
      </c>
      <c r="AH17" s="483" t="s">
        <v>60</v>
      </c>
      <c r="AI17" s="489" t="s">
        <v>60</v>
      </c>
      <c r="AJ17" s="483" t="s">
        <v>60</v>
      </c>
      <c r="AK17" s="490" t="s">
        <v>60</v>
      </c>
      <c r="AL17" s="483" t="s">
        <v>60</v>
      </c>
      <c r="AM17" s="489" t="s">
        <v>60</v>
      </c>
      <c r="AN17" s="483" t="s">
        <v>60</v>
      </c>
      <c r="AO17" s="483" t="s">
        <v>60</v>
      </c>
      <c r="AP17" s="490" t="s">
        <v>60</v>
      </c>
      <c r="AQ17" s="483" t="s">
        <v>60</v>
      </c>
      <c r="AR17" s="489" t="s">
        <v>60</v>
      </c>
      <c r="AS17" s="483" t="s">
        <v>60</v>
      </c>
      <c r="AT17" s="483" t="s">
        <v>60</v>
      </c>
      <c r="AU17" s="483" t="s">
        <v>60</v>
      </c>
      <c r="AV17" s="483" t="s">
        <v>60</v>
      </c>
      <c r="AW17" s="483" t="s">
        <v>60</v>
      </c>
      <c r="AX17" s="483" t="s">
        <v>60</v>
      </c>
      <c r="AY17" s="483" t="s">
        <v>60</v>
      </c>
      <c r="AZ17" s="483" t="s">
        <v>60</v>
      </c>
      <c r="BA17" s="483" t="s">
        <v>60</v>
      </c>
      <c r="BB17" s="487" t="s">
        <v>166</v>
      </c>
      <c r="BC17" s="481">
        <v>0</v>
      </c>
      <c r="BD17" s="487"/>
      <c r="BE17" s="481">
        <v>0</v>
      </c>
      <c r="BF17" s="485"/>
      <c r="BG17" s="481">
        <v>0</v>
      </c>
      <c r="BH17" s="485"/>
      <c r="BI17" s="487">
        <v>0</v>
      </c>
      <c r="BJ17" s="487">
        <v>0</v>
      </c>
      <c r="BK17" s="487">
        <v>0</v>
      </c>
      <c r="BL17" s="487">
        <v>0</v>
      </c>
      <c r="BM17" s="487">
        <v>0</v>
      </c>
      <c r="BN17" s="487">
        <v>0</v>
      </c>
      <c r="BO17" s="488">
        <v>0</v>
      </c>
      <c r="BP17" s="488">
        <v>0</v>
      </c>
      <c r="BQ17" s="94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4"/>
    </row>
    <row r="18" spans="1:123" ht="12.75" customHeight="1" hidden="1">
      <c r="A18" s="486"/>
      <c r="B18" s="484"/>
      <c r="C18" s="484"/>
      <c r="D18" s="484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4"/>
      <c r="U18" s="484"/>
      <c r="V18" s="484"/>
      <c r="W18" s="484"/>
      <c r="X18" s="491"/>
      <c r="Y18" s="484"/>
      <c r="Z18" s="484"/>
      <c r="AA18" s="484"/>
      <c r="AB18" s="484"/>
      <c r="AC18" s="484"/>
      <c r="AD18" s="484"/>
      <c r="AE18" s="484"/>
      <c r="AF18" s="484"/>
      <c r="AG18" s="491"/>
      <c r="AH18" s="491"/>
      <c r="AI18" s="484"/>
      <c r="AJ18" s="484"/>
      <c r="AK18" s="484"/>
      <c r="AL18" s="491"/>
      <c r="AM18" s="484"/>
      <c r="AN18" s="484"/>
      <c r="AO18" s="484"/>
      <c r="AP18" s="484"/>
      <c r="AQ18" s="492"/>
      <c r="AR18" s="484"/>
      <c r="AS18" s="491"/>
      <c r="AT18" s="484"/>
      <c r="AU18" s="484"/>
      <c r="AV18" s="484"/>
      <c r="AW18" s="484"/>
      <c r="AX18" s="484"/>
      <c r="AY18" s="484"/>
      <c r="AZ18" s="484"/>
      <c r="BA18" s="484"/>
      <c r="BB18" s="486"/>
      <c r="BC18" s="482"/>
      <c r="BD18" s="486"/>
      <c r="BE18" s="482"/>
      <c r="BF18" s="486"/>
      <c r="BG18" s="482"/>
      <c r="BH18" s="486"/>
      <c r="BI18" s="486"/>
      <c r="BJ18" s="486"/>
      <c r="BK18" s="486"/>
      <c r="BL18" s="486"/>
      <c r="BM18" s="486"/>
      <c r="BN18" s="486"/>
      <c r="BO18" s="488"/>
      <c r="BP18" s="488"/>
      <c r="BQ18" s="94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4"/>
    </row>
    <row r="19" spans="53:123" ht="21.75" customHeight="1">
      <c r="BA19" s="96"/>
      <c r="BB19" s="93" t="s">
        <v>33</v>
      </c>
      <c r="BC19" s="93">
        <f>SUM(BC14:BC16)</f>
        <v>100</v>
      </c>
      <c r="BD19" s="93">
        <f aca="true" t="shared" si="0" ref="BD19:BP19">SUM(BD14:BD16)</f>
        <v>3600</v>
      </c>
      <c r="BE19" s="93">
        <f t="shared" si="0"/>
        <v>17</v>
      </c>
      <c r="BF19" s="93">
        <f t="shared" si="0"/>
        <v>1728</v>
      </c>
      <c r="BG19" s="93">
        <f t="shared" si="0"/>
        <v>31</v>
      </c>
      <c r="BH19" s="93">
        <f t="shared" si="0"/>
        <v>1872</v>
      </c>
      <c r="BI19" s="93">
        <f t="shared" si="0"/>
        <v>5</v>
      </c>
      <c r="BJ19" s="93">
        <f t="shared" si="0"/>
        <v>3</v>
      </c>
      <c r="BK19" s="93">
        <f t="shared" si="0"/>
        <v>6</v>
      </c>
      <c r="BL19" s="93">
        <f t="shared" si="0"/>
        <v>4</v>
      </c>
      <c r="BM19" s="93">
        <f t="shared" si="0"/>
        <v>4</v>
      </c>
      <c r="BN19" s="93">
        <f t="shared" si="0"/>
        <v>2</v>
      </c>
      <c r="BO19" s="93">
        <f t="shared" si="0"/>
        <v>23</v>
      </c>
      <c r="BP19" s="93">
        <f t="shared" si="0"/>
        <v>147</v>
      </c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</row>
    <row r="20" spans="1:132" s="99" customFormat="1" ht="13.5" customHeight="1" thickBot="1">
      <c r="A20" s="98" t="s">
        <v>68</v>
      </c>
      <c r="AV20" s="100"/>
      <c r="AW20" s="100"/>
      <c r="AX20" s="100"/>
      <c r="AY20" s="100"/>
      <c r="AZ20" s="100"/>
      <c r="BA20" s="100"/>
      <c r="BB20" s="100"/>
      <c r="BC20" s="100"/>
      <c r="BD20" s="100"/>
      <c r="BM20" s="101"/>
      <c r="BN20" s="101"/>
      <c r="BO20" s="101"/>
      <c r="DX20" s="80"/>
      <c r="DY20" s="80"/>
      <c r="DZ20" s="80"/>
      <c r="EA20" s="80"/>
      <c r="EB20" s="80"/>
    </row>
    <row r="21" spans="7:132" s="99" customFormat="1" ht="13.5" customHeight="1" thickBot="1">
      <c r="G21" s="102"/>
      <c r="H21" s="103" t="s">
        <v>30</v>
      </c>
      <c r="T21" s="104" t="s">
        <v>61</v>
      </c>
      <c r="U21" s="103" t="s">
        <v>31</v>
      </c>
      <c r="AF21" s="104" t="s">
        <v>63</v>
      </c>
      <c r="AG21" s="478" t="s">
        <v>112</v>
      </c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T21" s="104" t="s">
        <v>65</v>
      </c>
      <c r="AU21" s="479" t="s">
        <v>167</v>
      </c>
      <c r="AV21" s="479"/>
      <c r="AW21" s="479"/>
      <c r="AX21" s="479"/>
      <c r="AY21" s="479"/>
      <c r="AZ21" s="479"/>
      <c r="BA21" s="479"/>
      <c r="BB21" s="479"/>
      <c r="BC21" s="479"/>
      <c r="BD21" s="479"/>
      <c r="DX21" s="80"/>
      <c r="DY21" s="80"/>
      <c r="DZ21" s="80"/>
      <c r="EA21" s="80"/>
      <c r="EB21" s="80"/>
    </row>
    <row r="22" spans="33:132" s="99" customFormat="1" ht="12.75"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DX22" s="80"/>
      <c r="DY22" s="80"/>
      <c r="DZ22" s="80"/>
      <c r="EA22" s="80"/>
      <c r="EB22" s="80"/>
    </row>
    <row r="23" ht="13.5" thickBot="1"/>
    <row r="24" spans="7:55" ht="13.5" thickBot="1">
      <c r="G24" s="104" t="s">
        <v>66</v>
      </c>
      <c r="H24" s="479" t="s">
        <v>163</v>
      </c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99"/>
      <c r="T24" s="105" t="s">
        <v>62</v>
      </c>
      <c r="U24" s="103" t="s">
        <v>32</v>
      </c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6" t="s">
        <v>67</v>
      </c>
      <c r="AG24" s="480" t="s">
        <v>181</v>
      </c>
      <c r="AH24" s="480"/>
      <c r="AI24" s="480"/>
      <c r="AJ24" s="480"/>
      <c r="AK24" s="480"/>
      <c r="AL24" s="480"/>
      <c r="AM24" s="480"/>
      <c r="AN24" s="480"/>
      <c r="AO24" s="480"/>
      <c r="AP24" s="480"/>
      <c r="AR24" s="99"/>
      <c r="AS24" s="99"/>
      <c r="AT24" s="108" t="s">
        <v>64</v>
      </c>
      <c r="AU24" s="480" t="s">
        <v>182</v>
      </c>
      <c r="AV24" s="480"/>
      <c r="AW24" s="480"/>
      <c r="AX24" s="480"/>
      <c r="AY24" s="480"/>
      <c r="AZ24" s="480"/>
      <c r="BA24" s="480"/>
      <c r="BB24" s="480"/>
      <c r="BC24" s="107"/>
    </row>
    <row r="25" spans="8:55" ht="12.75"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AG25" s="480"/>
      <c r="AH25" s="480"/>
      <c r="AI25" s="480"/>
      <c r="AJ25" s="480"/>
      <c r="AK25" s="480"/>
      <c r="AL25" s="480"/>
      <c r="AM25" s="480"/>
      <c r="AN25" s="480"/>
      <c r="AO25" s="480"/>
      <c r="AP25" s="480"/>
      <c r="AU25" s="480"/>
      <c r="AV25" s="480"/>
      <c r="AW25" s="480"/>
      <c r="AX25" s="480"/>
      <c r="AY25" s="480"/>
      <c r="AZ25" s="480"/>
      <c r="BA25" s="480"/>
      <c r="BB25" s="480"/>
      <c r="BC25" s="107"/>
    </row>
    <row r="26" spans="34:68" ht="13.5" customHeight="1">
      <c r="AH26" s="84" t="s">
        <v>180</v>
      </c>
      <c r="AV26" s="99" t="s">
        <v>180</v>
      </c>
      <c r="AW26" s="99"/>
      <c r="AX26" s="99"/>
      <c r="AY26" s="99"/>
      <c r="AZ26" s="99"/>
      <c r="BA26" s="99"/>
      <c r="BM26" s="99"/>
      <c r="BN26" s="99"/>
      <c r="BO26" s="99"/>
      <c r="BP26" s="99"/>
    </row>
  </sheetData>
  <sheetProtection/>
  <mergeCells count="166">
    <mergeCell ref="AM3:BC3"/>
    <mergeCell ref="BH3:BK3"/>
    <mergeCell ref="Z3:AJ3"/>
    <mergeCell ref="E3:P3"/>
    <mergeCell ref="AF1:BF1"/>
    <mergeCell ref="E2:P2"/>
    <mergeCell ref="Z2:AF2"/>
    <mergeCell ref="AG2:AK2"/>
    <mergeCell ref="AM2:BC2"/>
    <mergeCell ref="P11:P12"/>
    <mergeCell ref="Q11:Q12"/>
    <mergeCell ref="R11:R12"/>
    <mergeCell ref="K11:K12"/>
    <mergeCell ref="A10:A13"/>
    <mergeCell ref="B10:E10"/>
    <mergeCell ref="F10:F12"/>
    <mergeCell ref="G10:I10"/>
    <mergeCell ref="H11:H12"/>
    <mergeCell ref="I11:I12"/>
    <mergeCell ref="Z4:AK4"/>
    <mergeCell ref="AM5:BB5"/>
    <mergeCell ref="A7:BA7"/>
    <mergeCell ref="BB7:BP7"/>
    <mergeCell ref="BD4:BK4"/>
    <mergeCell ref="J10:J12"/>
    <mergeCell ref="K10:M10"/>
    <mergeCell ref="N10:N12"/>
    <mergeCell ref="O10:R10"/>
    <mergeCell ref="O11:O12"/>
    <mergeCell ref="X10:Z10"/>
    <mergeCell ref="T11:T12"/>
    <mergeCell ref="U11:U12"/>
    <mergeCell ref="L11:L12"/>
    <mergeCell ref="M11:M12"/>
    <mergeCell ref="S10:S12"/>
    <mergeCell ref="T10:V10"/>
    <mergeCell ref="Z11:Z12"/>
    <mergeCell ref="V11:V12"/>
    <mergeCell ref="X11:X12"/>
    <mergeCell ref="AB10:AE10"/>
    <mergeCell ref="AF10:AF12"/>
    <mergeCell ref="AG10:AI10"/>
    <mergeCell ref="AB11:AB12"/>
    <mergeCell ref="AC11:AC12"/>
    <mergeCell ref="AI11:AI12"/>
    <mergeCell ref="AH11:AH12"/>
    <mergeCell ref="AG11:AG12"/>
    <mergeCell ref="AD11:AD12"/>
    <mergeCell ref="AE11:AE12"/>
    <mergeCell ref="AJ10:AJ12"/>
    <mergeCell ref="AK10:AN10"/>
    <mergeCell ref="AO10:AR10"/>
    <mergeCell ref="AS10:AS12"/>
    <mergeCell ref="AN11:AN12"/>
    <mergeCell ref="AR11:AR12"/>
    <mergeCell ref="AQ11:AQ12"/>
    <mergeCell ref="BN10:BN13"/>
    <mergeCell ref="BM11:BM13"/>
    <mergeCell ref="AT10:AV10"/>
    <mergeCell ref="AW10:AW12"/>
    <mergeCell ref="AX10:BA10"/>
    <mergeCell ref="BB10:BB13"/>
    <mergeCell ref="AT11:AT12"/>
    <mergeCell ref="BK11:BK13"/>
    <mergeCell ref="BL11:BL13"/>
    <mergeCell ref="AX11:AX12"/>
    <mergeCell ref="BO10:BO13"/>
    <mergeCell ref="BP10:BP13"/>
    <mergeCell ref="B11:B12"/>
    <mergeCell ref="C11:C12"/>
    <mergeCell ref="D11:D12"/>
    <mergeCell ref="E11:E12"/>
    <mergeCell ref="G11:G12"/>
    <mergeCell ref="AO11:AO12"/>
    <mergeCell ref="AP11:AP12"/>
    <mergeCell ref="BE12:BF12"/>
    <mergeCell ref="BG12:BH12"/>
    <mergeCell ref="BC10:BH11"/>
    <mergeCell ref="BI10:BI13"/>
    <mergeCell ref="AY11:AY12"/>
    <mergeCell ref="AZ11:AZ12"/>
    <mergeCell ref="BC12:BD12"/>
    <mergeCell ref="Y11:Y12"/>
    <mergeCell ref="W10:W12"/>
    <mergeCell ref="AA10:AA12"/>
    <mergeCell ref="BJ11:BJ13"/>
    <mergeCell ref="AK11:AK12"/>
    <mergeCell ref="AL11:AL12"/>
    <mergeCell ref="AM11:AM12"/>
    <mergeCell ref="AU11:AU12"/>
    <mergeCell ref="AV11:AV12"/>
    <mergeCell ref="BA11:BA12"/>
    <mergeCell ref="BJ10:BM10"/>
    <mergeCell ref="A17:A18"/>
    <mergeCell ref="B17:B18"/>
    <mergeCell ref="C17:C18"/>
    <mergeCell ref="D17:D18"/>
    <mergeCell ref="AG17:AG18"/>
    <mergeCell ref="AH17:AH18"/>
    <mergeCell ref="Y17:Y18"/>
    <mergeCell ref="Z17:Z18"/>
    <mergeCell ref="AA17:AA18"/>
    <mergeCell ref="E17:E18"/>
    <mergeCell ref="F17:F18"/>
    <mergeCell ref="G17:G18"/>
    <mergeCell ref="H17:H18"/>
    <mergeCell ref="O17:O18"/>
    <mergeCell ref="P17:P18"/>
    <mergeCell ref="I17:I18"/>
    <mergeCell ref="J17:J18"/>
    <mergeCell ref="M17:M18"/>
    <mergeCell ref="N17:N18"/>
    <mergeCell ref="K17:K18"/>
    <mergeCell ref="L17:L18"/>
    <mergeCell ref="W17:W18"/>
    <mergeCell ref="X17:X18"/>
    <mergeCell ref="S17:S18"/>
    <mergeCell ref="T17:T18"/>
    <mergeCell ref="U17:U18"/>
    <mergeCell ref="V17:V18"/>
    <mergeCell ref="Q17:Q18"/>
    <mergeCell ref="R17:R18"/>
    <mergeCell ref="AB17:AB18"/>
    <mergeCell ref="AI17:AI18"/>
    <mergeCell ref="AJ17:AJ18"/>
    <mergeCell ref="AK17:AK18"/>
    <mergeCell ref="AE17:AE18"/>
    <mergeCell ref="AF17:AF18"/>
    <mergeCell ref="AC17:AC18"/>
    <mergeCell ref="AD17:AD18"/>
    <mergeCell ref="AT17:AT18"/>
    <mergeCell ref="AM17:AM18"/>
    <mergeCell ref="AN17:AN18"/>
    <mergeCell ref="AO17:AO18"/>
    <mergeCell ref="AP17:AP18"/>
    <mergeCell ref="AL17:AL18"/>
    <mergeCell ref="AQ17:AQ18"/>
    <mergeCell ref="AR17:AR18"/>
    <mergeCell ref="AS17:AS18"/>
    <mergeCell ref="BE17:BE18"/>
    <mergeCell ref="BF17:BF18"/>
    <mergeCell ref="AY17:AY18"/>
    <mergeCell ref="AZ17:AZ18"/>
    <mergeCell ref="BA17:BA18"/>
    <mergeCell ref="BB17:BB18"/>
    <mergeCell ref="BC17:BC18"/>
    <mergeCell ref="BD17:BD18"/>
    <mergeCell ref="BH17:BH18"/>
    <mergeCell ref="BM17:BM18"/>
    <mergeCell ref="BN17:BN18"/>
    <mergeCell ref="BO17:BO18"/>
    <mergeCell ref="BP17:BP18"/>
    <mergeCell ref="BI17:BI18"/>
    <mergeCell ref="BJ17:BJ18"/>
    <mergeCell ref="BK17:BK18"/>
    <mergeCell ref="BL17:BL18"/>
    <mergeCell ref="AG21:AR22"/>
    <mergeCell ref="AU21:BD22"/>
    <mergeCell ref="H24:R25"/>
    <mergeCell ref="AG24:AP25"/>
    <mergeCell ref="AU24:BB25"/>
    <mergeCell ref="BG17:BG18"/>
    <mergeCell ref="AU17:AU18"/>
    <mergeCell ref="AV17:AV18"/>
    <mergeCell ref="AW17:AW18"/>
    <mergeCell ref="AX17:AX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2021-05-31T05:57:17Z</cp:lastPrinted>
  <dcterms:created xsi:type="dcterms:W3CDTF">2011-02-22T17:28:23Z</dcterms:created>
  <dcterms:modified xsi:type="dcterms:W3CDTF">2021-09-08T11:17:18Z</dcterms:modified>
  <cp:category/>
  <cp:version/>
  <cp:contentType/>
  <cp:contentStatus/>
</cp:coreProperties>
</file>